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9312" tabRatio="580" activeTab="1"/>
  </bookViews>
  <sheets>
    <sheet name="Титульный" sheetId="1" r:id="rId1"/>
    <sheet name="46 - передача" sheetId="2" r:id="rId2"/>
    <sheet name="modProv" sheetId="3" state="veryHidden" r:id="rId3"/>
    <sheet name="TEHSHEET" sheetId="4" state="veryHidden" r:id="rId4"/>
    <sheet name="REESTR_ORG" sheetId="5" state="veryHidden" r:id="rId5"/>
    <sheet name="REESTR" sheetId="6" state="veryHidden" r:id="rId6"/>
    <sheet name="tech" sheetId="7" state="veryHidden" r:id="rId7"/>
    <sheet name="modExportData" sheetId="8" state="veryHidden" r:id="rId8"/>
  </sheets>
  <externalReferences>
    <externalReference r:id="rId11"/>
    <externalReference r:id="rId12"/>
    <externalReference r:id="rId13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передача'!$G$65:$J$65</definedName>
    <definedName name="EE_TOTAL_DISBALANCE">'46 - передача'!$F$65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'REESTR_ORG'!$T$183:$T$234</definedName>
    <definedName name="post_without_enes_name">'REESTR_ORG'!$X$183:$X$233</definedName>
    <definedName name="potr_name">'REESTR_ORG'!$AN$183</definedName>
    <definedName name="POWER_DISBALANCE">'46 - передача'!$G$114:$J$114</definedName>
    <definedName name="POWER_TOTAL_DISBALANCE">'46 - передача'!$F$114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передача'!$C$118</definedName>
    <definedName name="ROW_MARKER_2">'46 - передача'!$C$134</definedName>
    <definedName name="sbwt_name">'REESTR_ORG'!$H$183:$H$199</definedName>
    <definedName name="sbwt_name_o">'REESTR_ORG'!$AV$183:$AV$200</definedName>
    <definedName name="sbwt_name_oep">'REESTR_ORG'!$AZ$183:$AZ$200</definedName>
    <definedName name="sbwt_name_p">'REESTR_ORG'!$P$183:$P$200</definedName>
    <definedName name="sbwt_post_name">'REESTR_ORG'!$AR$183:$AR$250</definedName>
    <definedName name="title_post_name">'REESTR_ORG'!$AB$183:$AD$234</definedName>
    <definedName name="title_post_without_enes_name">'REESTR_ORG'!$AF$183:$AH$233</definedName>
    <definedName name="title_sbwt_name">'REESTR_ORG'!$L$183:$N$199</definedName>
    <definedName name="title_tso_name">'REESTR_ORG'!$D$183:$F$288</definedName>
    <definedName name="tso_name">'REESTR_ORG'!$A$183:$A$288</definedName>
    <definedName name="tso_name_p">'REESTR_ORG'!$AJ$183:$AJ$340</definedName>
    <definedName name="version">#REF!</definedName>
    <definedName name="XML_ORG_LIST_TAG_NAMES">'TEHSHEET'!$G$21:$G$25</definedName>
    <definedName name="YEAR">'TEHSHEET'!$C$2:$C$13</definedName>
    <definedName name="_xlnm.Print_Area" localSheetId="1">'46 - передача'!$D$1:$K$150</definedName>
    <definedName name="_xlnm.Print_Area" localSheetId="0">'Титульный'!$D$1:$H$25</definedName>
  </definedNames>
  <calcPr fullCalcOnLoad="1"/>
</workbook>
</file>

<file path=xl/sharedStrings.xml><?xml version="1.0" encoding="utf-8"?>
<sst xmlns="http://schemas.openxmlformats.org/spreadsheetml/2006/main" count="3877" uniqueCount="656">
  <si>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</si>
  <si>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</si>
  <si>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</si>
  <si>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</si>
  <si>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</si>
  <si>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</si>
  <si>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</si>
  <si>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</si>
  <si>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</si>
  <si>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</si>
  <si>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</si>
  <si>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</si>
  <si>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</si>
  <si>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</si>
  <si>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</si>
  <si>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</si>
  <si>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</si>
  <si>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</si>
  <si>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</si>
  <si>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</si>
  <si>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</si>
  <si>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</si>
  <si>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</si>
  <si>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</si>
  <si>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</si>
  <si>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</si>
  <si>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</si>
  <si>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</si>
  <si>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</si>
  <si>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</si>
  <si>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</si>
  <si>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</si>
  <si>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</si>
  <si>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</si>
  <si>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</si>
  <si>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</si>
  <si>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</si>
  <si>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</si>
  <si>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</si>
  <si>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</si>
  <si>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</si>
  <si>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</si>
  <si>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</si>
  <si>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</si>
  <si>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</si>
  <si>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</si>
  <si>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</si>
  <si>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</si>
  <si>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</si>
  <si>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</si>
  <si>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</si>
  <si>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</si>
  <si>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</si>
  <si>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</si>
  <si>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</si>
  <si>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</si>
  <si>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</si>
  <si>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</si>
  <si>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</si>
  <si>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</si>
  <si>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</si>
  <si>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</si>
  <si>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</si>
  <si>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</si>
  <si>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</si>
  <si>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</si>
  <si>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</si>
  <si>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</si>
  <si>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</si>
  <si>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</si>
  <si>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</si>
  <si>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</si>
  <si>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</si>
  <si>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</si>
  <si>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</si>
  <si>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</si>
  <si>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</si>
  <si>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</si>
  <si>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</si>
  <si>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</si>
  <si>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</si>
  <si>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</si>
  <si>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</si>
  <si>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</si>
  <si>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</si>
  <si>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</si>
  <si>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</si>
  <si>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</si>
  <si>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</si>
  <si>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</si>
  <si>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</si>
  <si>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</si>
  <si>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</si>
  <si>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</si>
  <si>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</si>
  <si>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</si>
  <si>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</si>
  <si>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</si>
  <si>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</si>
  <si>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</si>
  <si>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</si>
  <si>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</si>
  <si>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</si>
  <si>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</si>
  <si>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</si>
  <si>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</si>
  <si>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</si>
  <si>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</si>
  <si>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</si>
  <si>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</si>
  <si>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</si>
  <si>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</si>
  <si>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</si>
  <si>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</si>
  <si>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</si>
  <si>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</si>
  <si>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</si>
  <si>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</si>
  <si>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</si>
  <si>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</si>
  <si>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</si>
  <si>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</si>
  <si>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</si>
  <si>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2</t>
  </si>
  <si>
    <t>1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</si>
  <si>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</si>
  <si>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</si>
  <si>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</si>
  <si>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</si>
  <si>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</si>
  <si>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</si>
  <si>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</si>
  <si>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</si>
  <si>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</si>
  <si>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</si>
  <si>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</si>
  <si>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</si>
  <si>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</si>
  <si>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</si>
  <si>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</si>
  <si>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</si>
  <si>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</si>
  <si>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</si>
  <si>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</si>
  <si>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</si>
  <si>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</si>
  <si>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</si>
  <si>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</si>
  <si>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</si>
  <si>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</si>
  <si>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</si>
  <si>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</si>
  <si>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</si>
  <si>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</si>
  <si>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</si>
  <si>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</si>
  <si>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</si>
  <si>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</si>
  <si>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</si>
  <si>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</si>
  <si>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</si>
  <si>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</si>
  <si>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</si>
  <si>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</si>
  <si>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</si>
  <si>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</si>
  <si>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</si>
  <si>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</si>
  <si>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</si>
  <si>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</si>
  <si>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</si>
  <si>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</si>
  <si>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</si>
  <si>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</si>
  <si>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</si>
  <si>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</si>
  <si>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</si>
  <si>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</si>
  <si>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</si>
  <si>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</si>
  <si>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</si>
  <si>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</si>
  <si>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</si>
  <si>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</si>
  <si>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</si>
  <si>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</si>
  <si>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</si>
  <si>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</si>
  <si>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</si>
  <si>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</si>
  <si>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</si>
  <si>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</si>
  <si>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</si>
  <si>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</si>
  <si>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add_other_company_range</t>
  </si>
  <si>
    <t>Добавить сетевую компанию (передача)</t>
  </si>
  <si>
    <t>Конечные потребители</t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</si>
  <si>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</si>
  <si>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</si>
  <si>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</si>
  <si>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</si>
  <si>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</si>
  <si>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</si>
  <si>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</si>
  <si>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</si>
  <si>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</si>
  <si>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</si>
  <si>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</si>
  <si>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</si>
  <si>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</si>
  <si>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</si>
  <si>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</si>
  <si>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</si>
  <si>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</si>
  <si>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</si>
  <si>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</si>
  <si>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Экспорт данных в форму 46EP.2011: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</si>
  <si>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</si>
  <si>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</si>
  <si>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</si>
  <si>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</si>
  <si>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</si>
  <si>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</si>
  <si>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</si>
  <si>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</si>
  <si>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</si>
  <si>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</si>
  <si>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</si>
  <si>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</si>
  <si>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</si>
  <si>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</si>
  <si>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</si>
  <si>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</si>
  <si>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</si>
  <si>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</si>
  <si>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</si>
  <si>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</si>
  <si>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</si>
  <si>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</si>
  <si>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</si>
  <si>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</si>
  <si>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</si>
  <si>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</si>
  <si>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</si>
  <si>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</si>
  <si>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</si>
  <si>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</si>
  <si>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</si>
  <si>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</si>
  <si>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</si>
  <si>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</si>
  <si>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</si>
  <si>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</si>
  <si>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</si>
  <si>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</si>
  <si>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</si>
  <si>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</si>
  <si>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"Новороссийский судоремонтный завод"</t>
  </si>
  <si>
    <t>2315007476</t>
  </si>
  <si>
    <t>230750001</t>
  </si>
  <si>
    <t>7706627050</t>
  </si>
  <si>
    <t>231532001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</si>
  <si>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</si>
  <si>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</si>
  <si>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</si>
  <si>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</si>
  <si>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</si>
  <si>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</si>
  <si>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</si>
  <si>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</si>
  <si>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</si>
  <si>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</si>
  <si>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</si>
  <si>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</si>
  <si>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</si>
  <si>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</si>
  <si>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</si>
  <si>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</si>
  <si>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</si>
  <si>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</si>
  <si>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</si>
  <si>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</si>
  <si>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</si>
  <si>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</si>
  <si>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"ЛУКОЙЛ-Кубаньэнерго"</t>
  </si>
  <si>
    <t>2312159262</t>
  </si>
  <si>
    <t>231201001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</si>
  <si>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</si>
  <si>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</si>
  <si>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</si>
  <si>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</si>
  <si>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</si>
  <si>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</si>
  <si>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</si>
  <si>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</si>
  <si>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</si>
  <si>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</si>
  <si>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</si>
  <si>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</si>
  <si>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</si>
  <si>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231501001</t>
  </si>
  <si>
    <t>ООО "Теплоэнергодар"</t>
  </si>
  <si>
    <t>2315147890</t>
  </si>
  <si>
    <t>ООО "Хоста"</t>
  </si>
  <si>
    <t>2319018550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</si>
  <si>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</si>
  <si>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</si>
  <si>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</si>
  <si>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</si>
  <si>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</si>
  <si>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</si>
  <si>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</si>
  <si>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</si>
  <si>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</si>
  <si>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</si>
  <si>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</si>
  <si>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</si>
  <si>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</si>
  <si>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</si>
  <si>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</si>
  <si>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</si>
  <si>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</si>
  <si>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</si>
  <si>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</si>
  <si>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</si>
  <si>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</si>
  <si>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</si>
  <si>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</si>
  <si>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</si>
  <si>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</si>
  <si>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</si>
  <si>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</si>
  <si>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"КубаньРесурс"</t>
  </si>
  <si>
    <t>2312125680</t>
  </si>
  <si>
    <t>2308138781</t>
  </si>
  <si>
    <t>231101001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</si>
  <si>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</si>
  <si>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</si>
  <si>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</si>
  <si>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</si>
  <si>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</si>
  <si>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</si>
  <si>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</si>
  <si>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</si>
  <si>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"РН-Энерго"</t>
  </si>
  <si>
    <t>7706525041</t>
  </si>
  <si>
    <t>772501001</t>
  </si>
  <si>
    <t>филиал "Южный" ОАО "Оборонэнергосбыт"</t>
  </si>
  <si>
    <t>7704731218</t>
  </si>
  <si>
    <t>230843001</t>
  </si>
  <si>
    <t>ГНУ АОС ВНИИМК Россельхозакадемии</t>
  </si>
  <si>
    <t>2302013708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</si>
  <si>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</si>
  <si>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</si>
  <si>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</si>
  <si>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</si>
  <si>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</si>
  <si>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</si>
  <si>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</si>
  <si>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</si>
  <si>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</si>
  <si>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</si>
  <si>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</si>
  <si>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</si>
  <si>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</si>
  <si>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</si>
  <si>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</si>
  <si>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</si>
  <si>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</si>
  <si>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</si>
  <si>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</si>
  <si>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</si>
  <si>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</si>
  <si>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</si>
  <si>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</si>
  <si>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</si>
  <si>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</si>
  <si>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</si>
  <si>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</si>
  <si>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</si>
  <si>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</si>
  <si>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</si>
  <si>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</si>
  <si>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</si>
  <si>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</si>
  <si>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</si>
  <si>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</si>
  <si>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</si>
  <si>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</si>
  <si>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</si>
  <si>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</si>
  <si>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</si>
  <si>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</si>
  <si>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</si>
  <si>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</si>
  <si>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</si>
  <si>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</si>
  <si>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</si>
  <si>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</si>
  <si>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</si>
  <si>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</si>
  <si>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"Кореновсксахар"</t>
  </si>
  <si>
    <t>2335010004</t>
  </si>
  <si>
    <t>233501001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</si>
  <si>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</si>
  <si>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</si>
  <si>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</si>
  <si>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</si>
  <si>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</si>
  <si>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</si>
  <si>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</si>
  <si>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</si>
  <si>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</si>
  <si>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</si>
  <si>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</si>
  <si>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</si>
  <si>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</si>
  <si>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</si>
  <si>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</si>
  <si>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234901001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</si>
  <si>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</si>
  <si>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</si>
  <si>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</si>
  <si>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</si>
  <si>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</si>
  <si>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</si>
  <si>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</si>
  <si>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</si>
  <si>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</si>
  <si>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</si>
  <si>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</si>
  <si>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</si>
  <si>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</si>
  <si>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</si>
  <si>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</si>
  <si>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</si>
  <si>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"Энергосистема"</t>
  </si>
  <si>
    <t>2308181106</t>
  </si>
  <si>
    <t>ОАО «Комбинат «Стройкомплект»</t>
  </si>
  <si>
    <t>2315006923</t>
  </si>
  <si>
    <t>ООО  МРСК  "Промэкспертиза"</t>
  </si>
  <si>
    <t>2349025515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</si>
  <si>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</si>
  <si>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</si>
  <si>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</si>
  <si>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</si>
  <si>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</si>
  <si>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</si>
  <si>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</si>
  <si>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</si>
  <si>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</si>
  <si>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</si>
  <si>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</si>
  <si>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</si>
  <si>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</si>
  <si>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</si>
  <si>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</si>
  <si>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</si>
  <si>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</si>
  <si>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</si>
  <si>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</si>
  <si>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</si>
  <si>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</si>
  <si>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</si>
  <si>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</si>
  <si>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</si>
  <si>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</si>
  <si>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</si>
  <si>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</si>
  <si>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</si>
  <si>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</si>
  <si>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</si>
  <si>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</si>
  <si>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</si>
  <si>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</si>
  <si>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"Кубаньтрансэнерго"</t>
  </si>
  <si>
    <t>2334022350</t>
  </si>
  <si>
    <t>ООО "ЛЭС"</t>
  </si>
  <si>
    <t>2308156910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</si>
  <si>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</si>
  <si>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</si>
  <si>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</si>
  <si>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</si>
  <si>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</si>
  <si>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</si>
  <si>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</si>
  <si>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</si>
  <si>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</si>
  <si>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</si>
  <si>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</si>
  <si>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</si>
  <si>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</si>
  <si>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</si>
  <si>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</si>
  <si>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</si>
  <si>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</si>
  <si>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"СК-Электро"</t>
  </si>
  <si>
    <t>2308159051</t>
  </si>
  <si>
    <t>ООО "Славяне"</t>
  </si>
  <si>
    <t>2310097839</t>
  </si>
  <si>
    <t>231001001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</si>
  <si>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</si>
  <si>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</si>
  <si>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</si>
  <si>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</si>
  <si>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</si>
  <si>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</si>
  <si>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</si>
  <si>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</si>
  <si>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</si>
  <si>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</si>
  <si>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</si>
  <si>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</si>
  <si>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</si>
  <si>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</si>
  <si>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</si>
  <si>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</si>
  <si>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</si>
  <si>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</si>
  <si>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</si>
  <si>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</si>
  <si>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</si>
  <si>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</si>
  <si>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</si>
  <si>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</si>
  <si>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</si>
  <si>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"Энергоальянс"</t>
  </si>
  <si>
    <t>2310122757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</si>
  <si>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</si>
  <si>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</si>
  <si>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</si>
  <si>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</si>
  <si>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</si>
  <si>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</si>
  <si>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</si>
  <si>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</si>
  <si>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ПФ "Поллет"</t>
  </si>
  <si>
    <t>2308010189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</si>
  <si>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</si>
  <si>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</si>
  <si>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</si>
  <si>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</si>
  <si>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</si>
  <si>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</si>
  <si>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</si>
  <si>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ОАО "ГТ-ТЭЦ Энерго"</t>
  </si>
  <si>
    <t>7703311228</t>
  </si>
  <si>
    <t>Станция - поставщик ЭЭ</t>
  </si>
  <si>
    <t>ООО "ЛУКОЙЛ-Экоэнерго"</t>
  </si>
  <si>
    <t>3015087458</t>
  </si>
  <si>
    <t>7704784450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</si>
  <si>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</si>
  <si>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</si>
  <si>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</si>
  <si>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</si>
  <si>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</si>
  <si>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ОАО "ОГК-2" - Адлерская ТЭС</t>
  </si>
  <si>
    <t>2607018122</t>
  </si>
  <si>
    <t>231743001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</si>
  <si>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</si>
  <si>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</si>
  <si>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</si>
  <si>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</si>
  <si>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</si>
  <si>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</si>
  <si>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</si>
  <si>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</si>
  <si>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</si>
  <si>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</si>
  <si>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</si>
  <si>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</si>
  <si>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</si>
  <si>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</si>
  <si>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</si>
  <si>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</si>
  <si>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</si>
  <si>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</si>
  <si>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</si>
  <si>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</si>
  <si>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</si>
  <si>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</si>
  <si>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</si>
  <si>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</si>
  <si>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</si>
  <si>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</si>
  <si>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</si>
  <si>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350018, г. Краснодар, ул. Сормовская, 7</t>
  </si>
  <si>
    <t>Макарец Александр Алексеевич</t>
  </si>
  <si>
    <t>(861) 219-35-19</t>
  </si>
  <si>
    <t>Тулунбасова Анна Владимировна</t>
  </si>
  <si>
    <t>(861) 277-36-81</t>
  </si>
  <si>
    <t>экономист</t>
  </si>
  <si>
    <t>Удалить</t>
  </si>
  <si>
    <t>1.2.1</t>
  </si>
  <si>
    <t>1.2.2</t>
  </si>
  <si>
    <t>1.3.1</t>
  </si>
  <si>
    <t>3.1.1</t>
  </si>
  <si>
    <t>3.1.2</t>
  </si>
  <si>
    <t>3.1.3</t>
  </si>
  <si>
    <t>3.2.1</t>
  </si>
  <si>
    <t>3.2.2</t>
  </si>
  <si>
    <t>(861) 299-12-23</t>
  </si>
  <si>
    <t>Tulunbasova@yer-krasnodar.ru</t>
  </si>
  <si>
    <t>ООО "ЭНЕРГОГАРАНТ"</t>
  </si>
  <si>
    <t>2319050916</t>
  </si>
  <si>
    <t>ОАО "Оборонэнергосбыт"</t>
  </si>
  <si>
    <t>ООО "ИСКРА"</t>
  </si>
  <si>
    <t>2372001544</t>
  </si>
  <si>
    <t>237201001</t>
  </si>
  <si>
    <t>ООО "Кубаньречфлот-сервис"</t>
  </si>
  <si>
    <t>2309121163</t>
  </si>
  <si>
    <t>ОАО "Мобильные ГТЭС"</t>
  </si>
  <si>
    <t>ЗАО "Завод "Кубаньпровод"</t>
  </si>
  <si>
    <t>2312013418</t>
  </si>
  <si>
    <t>ОАО "ФСК ЕЭС"</t>
  </si>
  <si>
    <t>4716016979</t>
  </si>
  <si>
    <t>997450001</t>
  </si>
  <si>
    <t>ООО "АКСОЙ"</t>
  </si>
  <si>
    <t>2312171950</t>
  </si>
  <si>
    <t>ООО "РОСТЭКЭЛЕКТРОСЕТИ"</t>
  </si>
  <si>
    <t>2312178995</t>
  </si>
  <si>
    <t>ООО «Энергия Кубани»</t>
  </si>
  <si>
    <t>2312194813</t>
  </si>
  <si>
    <t>ОАО "Оборонэнерго" Филиал "Южный"</t>
  </si>
  <si>
    <t>7704726225</t>
  </si>
  <si>
    <t>616843001</t>
  </si>
  <si>
    <t>ООО "Краснодарэнерго"</t>
  </si>
  <si>
    <t>2308190012</t>
  </si>
  <si>
    <t>ООО "Районная электросетевая компания"</t>
  </si>
  <si>
    <t>2334024251</t>
  </si>
  <si>
    <t>ООО "ЮТЭК"</t>
  </si>
  <si>
    <t>2361005530</t>
  </si>
  <si>
    <t>ОАО «ИНТЕР РАО Электрогенерация»</t>
  </si>
  <si>
    <t>7706704202</t>
  </si>
  <si>
    <t>231043001</t>
  </si>
  <si>
    <t>ООО "МК ЭнергоСети"</t>
  </si>
  <si>
    <t>2310155262</t>
  </si>
  <si>
    <t>ООО "ЭксТех"</t>
  </si>
  <si>
    <t>2312181469</t>
  </si>
  <si>
    <t>ОАО "Мосэнергосбыт"</t>
  </si>
  <si>
    <t>7736520080</t>
  </si>
  <si>
    <t>ООО "КЭС"</t>
  </si>
  <si>
    <t>ООО "ЭнергоЭффективность"</t>
  </si>
  <si>
    <t>ООО "Южная энергосбытовая компания"</t>
  </si>
  <si>
    <t>2334024237</t>
  </si>
  <si>
    <t>233404100</t>
  </si>
  <si>
    <t>ЗАО "Энергоресурс"</t>
  </si>
  <si>
    <t>7715832761</t>
  </si>
  <si>
    <t>771501001</t>
  </si>
  <si>
    <t>ООО "ГРИН ХАУС"</t>
  </si>
  <si>
    <t>7743713269</t>
  </si>
  <si>
    <t>774301001</t>
  </si>
  <si>
    <t>Филиал "Сочинская ТЭС" ОАО "ИНТЕР РАО - Электрогенерация"</t>
  </si>
  <si>
    <t>филиал "Джубгинская ТЭС" ОАО "ИНТЕР РАО-Электрогенерация"</t>
  </si>
  <si>
    <t>Дата последнего обновления реестра организаций 27.03.2013 14:27:53</t>
  </si>
  <si>
    <t>Бохан Ирина Ивановна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</si>
</sst>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55" fillId="0" borderId="0">
      <alignment vertical="top"/>
      <protection/>
    </xf>
    <xf numFmtId="184" fontId="55" fillId="2" borderId="0">
      <alignment vertical="top"/>
      <protection/>
    </xf>
    <xf numFmtId="183" fontId="55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30" fillId="0" borderId="0">
      <alignment vertical="top"/>
      <protection/>
    </xf>
    <xf numFmtId="185" fontId="58" fillId="0" borderId="0">
      <alignment vertical="top"/>
      <protection/>
    </xf>
    <xf numFmtId="185" fontId="58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57" fillId="0" borderId="0" applyFont="0" applyFill="0" applyBorder="0" applyAlignment="0" applyProtection="0"/>
    <xf numFmtId="0" fontId="17" fillId="3" borderId="0" applyNumberFormat="0" applyBorder="0" applyAlignment="0" applyProtection="0"/>
    <xf numFmtId="0" fontId="59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0" fillId="0" borderId="0">
      <alignment vertical="top"/>
      <protection/>
    </xf>
    <xf numFmtId="185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3" fillId="8" borderId="3" applyNumberFormat="0" applyAlignment="0" applyProtection="0"/>
    <xf numFmtId="185" fontId="55" fillId="0" borderId="0">
      <alignment vertical="top"/>
      <protection/>
    </xf>
    <xf numFmtId="185" fontId="55" fillId="2" borderId="0">
      <alignment vertical="top"/>
      <protection/>
    </xf>
    <xf numFmtId="185" fontId="55" fillId="2" borderId="0">
      <alignment vertical="top"/>
      <protection/>
    </xf>
    <xf numFmtId="185" fontId="55" fillId="0" borderId="0">
      <alignment vertical="top"/>
      <protection/>
    </xf>
    <xf numFmtId="189" fontId="55" fillId="3" borderId="0">
      <alignment vertical="top"/>
      <protection/>
    </xf>
    <xf numFmtId="38" fontId="55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28" fillId="0" borderId="0">
      <alignment/>
      <protection/>
    </xf>
    <xf numFmtId="185" fontId="69" fillId="29" borderId="0">
      <alignment horizontal="right" vertical="top"/>
      <protection/>
    </xf>
    <xf numFmtId="185" fontId="69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0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317" applyNumberFormat="1" applyFont="1" applyFill="1" applyBorder="1" applyAlignment="1" applyProtection="1">
      <alignment horizontal="left" vertical="top"/>
      <protection/>
    </xf>
    <xf numFmtId="14" fontId="35" fillId="0" borderId="0" xfId="1326" applyNumberFormat="1" applyFont="1" applyFill="1" applyBorder="1" applyAlignment="1" applyProtection="1">
      <alignment horizontal="center" vertical="center" wrapText="1"/>
      <protection/>
    </xf>
    <xf numFmtId="0" fontId="36" fillId="30" borderId="0" xfId="1326" applyNumberFormat="1" applyFont="1" applyFill="1" applyBorder="1" applyAlignment="1" applyProtection="1">
      <alignment horizontal="center" vertical="center" wrapText="1"/>
      <protection/>
    </xf>
    <xf numFmtId="0" fontId="18" fillId="30" borderId="0" xfId="1326" applyNumberFormat="1" applyFont="1" applyFill="1" applyBorder="1" applyAlignment="1" applyProtection="1">
      <alignment horizontal="center" vertical="center" wrapText="1"/>
      <protection/>
    </xf>
    <xf numFmtId="49" fontId="35" fillId="0" borderId="0" xfId="1326" applyNumberFormat="1" applyFont="1" applyFill="1" applyBorder="1" applyAlignment="1" applyProtection="1">
      <alignment horizontal="left" vertical="center" wrapText="1"/>
      <protection/>
    </xf>
    <xf numFmtId="49" fontId="18" fillId="30" borderId="14" xfId="1326" applyNumberFormat="1" applyFont="1" applyFill="1" applyBorder="1" applyAlignment="1" applyProtection="1">
      <alignment horizontal="center" vertical="center" wrapText="1"/>
      <protection/>
    </xf>
    <xf numFmtId="0" fontId="18" fillId="0" borderId="0" xfId="1321" applyFont="1" applyProtection="1">
      <alignment/>
      <protection/>
    </xf>
    <xf numFmtId="0" fontId="18" fillId="0" borderId="0" xfId="1321" applyFont="1" applyAlignment="1" applyProtection="1">
      <alignment horizontal="center"/>
      <protection/>
    </xf>
    <xf numFmtId="0" fontId="18" fillId="0" borderId="0" xfId="1327" applyFont="1" applyAlignment="1" applyProtection="1">
      <alignment horizontal="right"/>
      <protection/>
    </xf>
    <xf numFmtId="0" fontId="18" fillId="0" borderId="14" xfId="13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19" applyFont="1" applyAlignment="1" applyProtection="1">
      <alignment vertical="top" wrapText="1"/>
      <protection/>
    </xf>
    <xf numFmtId="0" fontId="35" fillId="0" borderId="0" xfId="1320" applyFont="1" applyFill="1" applyAlignment="1" applyProtection="1">
      <alignment vertical="center" wrapText="1"/>
      <protection/>
    </xf>
    <xf numFmtId="0" fontId="36" fillId="0" borderId="0" xfId="1320" applyFont="1" applyAlignment="1" applyProtection="1">
      <alignment vertical="center" wrapText="1"/>
      <protection/>
    </xf>
    <xf numFmtId="0" fontId="36" fillId="0" borderId="0" xfId="1320" applyFont="1" applyAlignment="1" applyProtection="1">
      <alignment horizontal="center" vertical="center" wrapText="1"/>
      <protection/>
    </xf>
    <xf numFmtId="0" fontId="35" fillId="0" borderId="0" xfId="1320" applyFont="1" applyFill="1" applyAlignment="1" applyProtection="1">
      <alignment horizontal="left" vertical="center" wrapText="1"/>
      <protection/>
    </xf>
    <xf numFmtId="0" fontId="35" fillId="0" borderId="0" xfId="1320" applyFont="1" applyAlignment="1" applyProtection="1">
      <alignment vertical="center" wrapText="1"/>
      <protection/>
    </xf>
    <xf numFmtId="0" fontId="36" fillId="0" borderId="0" xfId="1320" applyFont="1" applyFill="1" applyBorder="1" applyAlignment="1" applyProtection="1">
      <alignment vertical="center" wrapText="1"/>
      <protection/>
    </xf>
    <xf numFmtId="0" fontId="18" fillId="0" borderId="0" xfId="1320" applyFont="1" applyAlignment="1" applyProtection="1">
      <alignment vertical="center" wrapText="1"/>
      <protection/>
    </xf>
    <xf numFmtId="0" fontId="18" fillId="30" borderId="0" xfId="1322" applyFont="1" applyFill="1" applyBorder="1" applyAlignment="1" applyProtection="1">
      <alignment vertical="center" wrapText="1"/>
      <protection/>
    </xf>
    <xf numFmtId="0" fontId="18" fillId="30" borderId="0" xfId="1322" applyFont="1" applyFill="1" applyBorder="1" applyAlignment="1" applyProtection="1">
      <alignment horizontal="center" vertical="center" wrapText="1"/>
      <protection/>
    </xf>
    <xf numFmtId="0" fontId="35" fillId="0" borderId="0" xfId="1320" applyFont="1" applyFill="1" applyBorder="1" applyAlignment="1" applyProtection="1">
      <alignment vertical="center" wrapText="1"/>
      <protection/>
    </xf>
    <xf numFmtId="0" fontId="18" fillId="30" borderId="17" xfId="1322" applyFont="1" applyFill="1" applyBorder="1" applyAlignment="1" applyProtection="1">
      <alignment horizontal="center" vertical="center" wrapText="1"/>
      <protection/>
    </xf>
    <xf numFmtId="0" fontId="18" fillId="0" borderId="0" xfId="1320" applyFont="1" applyFill="1" applyAlignment="1" applyProtection="1">
      <alignment horizontal="center" vertical="center" wrapText="1"/>
      <protection/>
    </xf>
    <xf numFmtId="0" fontId="18" fillId="0" borderId="0" xfId="1320" applyFont="1" applyFill="1" applyAlignment="1" applyProtection="1">
      <alignment vertical="center" wrapText="1"/>
      <protection/>
    </xf>
    <xf numFmtId="0" fontId="18" fillId="0" borderId="0" xfId="1320" applyFont="1" applyAlignment="1" applyProtection="1">
      <alignment horizontal="center" vertical="center" wrapText="1"/>
      <protection/>
    </xf>
    <xf numFmtId="0" fontId="18" fillId="0" borderId="0" xfId="13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6" applyNumberFormat="1" applyProtection="1">
      <alignment vertical="top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8" xfId="1324" applyFont="1" applyBorder="1" applyAlignment="1" applyProtection="1">
      <alignment horizontal="left" vertical="center" wrapText="1" indent="1"/>
      <protection/>
    </xf>
    <xf numFmtId="0" fontId="18" fillId="0" borderId="18" xfId="1324" applyFont="1" applyBorder="1" applyAlignment="1" applyProtection="1">
      <alignment vertical="center" wrapText="1"/>
      <protection/>
    </xf>
    <xf numFmtId="0" fontId="18" fillId="30" borderId="18" xfId="1324" applyFont="1" applyFill="1" applyBorder="1" applyAlignment="1" applyProtection="1">
      <alignment horizontal="left" vertical="center" wrapText="1" indent="1"/>
      <protection/>
    </xf>
    <xf numFmtId="49" fontId="22" fillId="30" borderId="0" xfId="1326" applyNumberFormat="1" applyFont="1" applyFill="1" applyBorder="1" applyAlignment="1" applyProtection="1">
      <alignment horizontal="center" vertical="center" wrapText="1"/>
      <protection/>
    </xf>
    <xf numFmtId="0" fontId="37" fillId="30" borderId="19" xfId="1323" applyFont="1" applyFill="1" applyBorder="1" applyProtection="1">
      <alignment/>
      <protection/>
    </xf>
    <xf numFmtId="0" fontId="37" fillId="30" borderId="20" xfId="1323" applyFont="1" applyFill="1" applyBorder="1" applyProtection="1">
      <alignment/>
      <protection/>
    </xf>
    <xf numFmtId="0" fontId="37" fillId="30" borderId="20" xfId="1323" applyFont="1" applyFill="1" applyBorder="1" applyAlignment="1" applyProtection="1">
      <alignment vertical="center"/>
      <protection/>
    </xf>
    <xf numFmtId="0" fontId="37" fillId="30" borderId="20" xfId="1323" applyFont="1" applyFill="1" applyBorder="1" applyAlignment="1" applyProtection="1">
      <alignment vertical="center" wrapText="1"/>
      <protection/>
    </xf>
    <xf numFmtId="0" fontId="37" fillId="30" borderId="21" xfId="1323" applyFont="1" applyFill="1" applyBorder="1" applyProtection="1">
      <alignment/>
      <protection/>
    </xf>
    <xf numFmtId="0" fontId="37" fillId="30" borderId="22" xfId="1323" applyFont="1" applyFill="1" applyBorder="1" applyProtection="1">
      <alignment/>
      <protection/>
    </xf>
    <xf numFmtId="0" fontId="37" fillId="30" borderId="15" xfId="1323" applyFont="1" applyFill="1" applyBorder="1" applyProtection="1">
      <alignment/>
      <protection/>
    </xf>
    <xf numFmtId="49" fontId="18" fillId="0" borderId="0" xfId="1318" applyProtection="1">
      <alignment vertical="top"/>
      <protection/>
    </xf>
    <xf numFmtId="0" fontId="37" fillId="0" borderId="0" xfId="1323" applyFont="1" applyProtection="1">
      <alignment/>
      <protection/>
    </xf>
    <xf numFmtId="0" fontId="37" fillId="0" borderId="22" xfId="1323" applyFont="1" applyFill="1" applyBorder="1" applyProtection="1">
      <alignment/>
      <protection/>
    </xf>
    <xf numFmtId="0" fontId="37" fillId="0" borderId="0" xfId="1323" applyFont="1" applyFill="1" applyBorder="1" applyProtection="1">
      <alignment/>
      <protection/>
    </xf>
    <xf numFmtId="0" fontId="37" fillId="0" borderId="0" xfId="1323" applyFont="1" applyFill="1" applyBorder="1" applyAlignment="1" applyProtection="1">
      <alignment vertical="center"/>
      <protection/>
    </xf>
    <xf numFmtId="0" fontId="37" fillId="0" borderId="0" xfId="1323" applyFont="1" applyFill="1" applyBorder="1" applyAlignment="1" applyProtection="1">
      <alignment vertical="center" wrapText="1"/>
      <protection/>
    </xf>
    <xf numFmtId="4" fontId="18" fillId="0" borderId="14" xfId="1325" applyNumberFormat="1" applyFont="1" applyFill="1" applyBorder="1" applyAlignment="1" applyProtection="1">
      <alignment vertical="center"/>
      <protection/>
    </xf>
    <xf numFmtId="4" fontId="18" fillId="0" borderId="23" xfId="1325" applyNumberFormat="1" applyFont="1" applyFill="1" applyBorder="1" applyAlignment="1" applyProtection="1">
      <alignment vertical="center"/>
      <protection/>
    </xf>
    <xf numFmtId="0" fontId="18" fillId="0" borderId="24" xfId="1324" applyFont="1" applyBorder="1" applyAlignment="1" applyProtection="1">
      <alignment vertical="center" wrapText="1"/>
      <protection/>
    </xf>
    <xf numFmtId="0" fontId="54" fillId="0" borderId="19" xfId="1324" applyFont="1" applyBorder="1" applyAlignment="1" applyProtection="1">
      <alignment vertical="center" wrapText="1"/>
      <protection/>
    </xf>
    <xf numFmtId="0" fontId="18" fillId="0" borderId="25" xfId="1324" applyFont="1" applyBorder="1" applyAlignment="1" applyProtection="1">
      <alignment horizontal="left" vertical="center" wrapText="1"/>
      <protection/>
    </xf>
    <xf numFmtId="0" fontId="18" fillId="0" borderId="23" xfId="1324" applyFont="1" applyBorder="1" applyAlignment="1" applyProtection="1">
      <alignment horizontal="left" vertical="center" wrapText="1"/>
      <protection/>
    </xf>
    <xf numFmtId="0" fontId="18" fillId="0" borderId="14" xfId="1324" applyFont="1" applyFill="1" applyBorder="1" applyAlignment="1" applyProtection="1">
      <alignment horizontal="left" vertical="center" wrapText="1"/>
      <protection/>
    </xf>
    <xf numFmtId="4" fontId="18" fillId="30" borderId="14" xfId="1325" applyNumberFormat="1" applyFont="1" applyFill="1" applyBorder="1" applyAlignment="1" applyProtection="1">
      <alignment vertical="center"/>
      <protection/>
    </xf>
    <xf numFmtId="0" fontId="40" fillId="31" borderId="26" xfId="1014" applyFont="1" applyFill="1" applyBorder="1" applyAlignment="1" applyProtection="1">
      <alignment horizontal="left" vertical="center" indent="1"/>
      <protection/>
    </xf>
    <xf numFmtId="0" fontId="37" fillId="0" borderId="22" xfId="1323" applyFont="1" applyFill="1" applyBorder="1" applyAlignment="1" applyProtection="1">
      <alignment vertical="center"/>
      <protection/>
    </xf>
    <xf numFmtId="0" fontId="37" fillId="30" borderId="22" xfId="1323" applyFont="1" applyFill="1" applyBorder="1" applyAlignment="1" applyProtection="1">
      <alignment vertical="center"/>
      <protection/>
    </xf>
    <xf numFmtId="0" fontId="37" fillId="30" borderId="15" xfId="1323" applyFont="1" applyFill="1" applyBorder="1" applyAlignment="1" applyProtection="1">
      <alignment vertical="center"/>
      <protection/>
    </xf>
    <xf numFmtId="0" fontId="36" fillId="31" borderId="26" xfId="1014" applyFont="1" applyFill="1" applyBorder="1" applyAlignment="1" applyProtection="1">
      <alignment horizontal="left" vertical="center"/>
      <protection/>
    </xf>
    <xf numFmtId="0" fontId="40" fillId="30" borderId="22" xfId="1014" applyFont="1" applyFill="1" applyBorder="1" applyAlignment="1" applyProtection="1">
      <alignment horizontal="center" vertical="center"/>
      <protection/>
    </xf>
    <xf numFmtId="0" fontId="40" fillId="31" borderId="26" xfId="1014" applyFont="1" applyFill="1" applyBorder="1" applyAlignment="1" applyProtection="1">
      <alignment horizontal="left" vertical="center"/>
      <protection/>
    </xf>
    <xf numFmtId="0" fontId="18" fillId="32" borderId="18" xfId="1324" applyFont="1" applyFill="1" applyBorder="1" applyAlignment="1" applyProtection="1">
      <alignment horizontal="left" vertical="center" wrapText="1" indent="2"/>
      <protection locked="0"/>
    </xf>
    <xf numFmtId="0" fontId="37" fillId="30" borderId="0" xfId="1323" applyFont="1" applyFill="1" applyBorder="1" applyAlignment="1" applyProtection="1">
      <alignment vertical="center"/>
      <protection/>
    </xf>
    <xf numFmtId="0" fontId="37" fillId="30" borderId="0" xfId="1323" applyFont="1" applyFill="1" applyBorder="1" applyProtection="1">
      <alignment/>
      <protection/>
    </xf>
    <xf numFmtId="0" fontId="37" fillId="0" borderId="22" xfId="1323" applyFont="1" applyFill="1" applyBorder="1" applyAlignment="1" applyProtection="1">
      <alignment horizontal="center"/>
      <protection/>
    </xf>
    <xf numFmtId="0" fontId="37" fillId="0" borderId="0" xfId="1323" applyFont="1" applyFill="1" applyBorder="1" applyAlignment="1" applyProtection="1">
      <alignment horizontal="center"/>
      <protection/>
    </xf>
    <xf numFmtId="0" fontId="37" fillId="30" borderId="22" xfId="1323" applyFont="1" applyFill="1" applyBorder="1" applyAlignment="1" applyProtection="1">
      <alignment horizontal="center"/>
      <protection/>
    </xf>
    <xf numFmtId="0" fontId="37" fillId="30" borderId="15" xfId="1323" applyFont="1" applyFill="1" applyBorder="1" applyAlignment="1" applyProtection="1">
      <alignment horizontal="center"/>
      <protection/>
    </xf>
    <xf numFmtId="0" fontId="37" fillId="0" borderId="22" xfId="1323" applyFont="1" applyFill="1" applyBorder="1" applyAlignment="1" applyProtection="1">
      <alignment horizontal="left" indent="15"/>
      <protection/>
    </xf>
    <xf numFmtId="0" fontId="37" fillId="0" borderId="0" xfId="1323" applyFont="1" applyFill="1" applyBorder="1" applyAlignment="1" applyProtection="1">
      <alignment horizontal="left" indent="15"/>
      <protection/>
    </xf>
    <xf numFmtId="0" fontId="37" fillId="30" borderId="22" xfId="1323" applyFont="1" applyFill="1" applyBorder="1" applyAlignment="1" applyProtection="1">
      <alignment horizontal="left" indent="15"/>
      <protection/>
    </xf>
    <xf numFmtId="0" fontId="37" fillId="30" borderId="15" xfId="1323" applyFont="1" applyFill="1" applyBorder="1" applyAlignment="1" applyProtection="1">
      <alignment horizontal="left" indent="15"/>
      <protection/>
    </xf>
    <xf numFmtId="0" fontId="37" fillId="0" borderId="15" xfId="1323" applyFont="1" applyFill="1" applyBorder="1" applyProtection="1">
      <alignment/>
      <protection/>
    </xf>
    <xf numFmtId="0" fontId="37" fillId="0" borderId="0" xfId="1323" applyFont="1" applyFill="1" applyProtection="1">
      <alignment/>
      <protection/>
    </xf>
    <xf numFmtId="0" fontId="37" fillId="0" borderId="0" xfId="1323" applyFont="1" applyAlignment="1" applyProtection="1">
      <alignment horizontal="center"/>
      <protection/>
    </xf>
    <xf numFmtId="0" fontId="37" fillId="0" borderId="0" xfId="1323" applyFont="1" applyAlignment="1" applyProtection="1">
      <alignment horizontal="left" indent="15"/>
      <protection/>
    </xf>
    <xf numFmtId="0" fontId="37" fillId="0" borderId="0" xfId="1323" applyFont="1" applyAlignment="1" applyProtection="1">
      <alignment vertical="center"/>
      <protection/>
    </xf>
    <xf numFmtId="0" fontId="37" fillId="0" borderId="0" xfId="1323" applyFont="1" applyAlignment="1" applyProtection="1">
      <alignment vertical="center" wrapText="1"/>
      <protection/>
    </xf>
    <xf numFmtId="0" fontId="18" fillId="0" borderId="14" xfId="1324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0" xfId="1014" applyFont="1" applyFill="1" applyBorder="1" applyAlignment="1" applyProtection="1">
      <alignment horizontal="left" vertical="center"/>
      <protection/>
    </xf>
    <xf numFmtId="0" fontId="37" fillId="30" borderId="24" xfId="1323" applyFont="1" applyFill="1" applyBorder="1" applyAlignment="1" applyProtection="1">
      <alignment vertical="center"/>
      <protection/>
    </xf>
    <xf numFmtId="0" fontId="37" fillId="30" borderId="26" xfId="1323" applyFont="1" applyFill="1" applyBorder="1" applyAlignment="1" applyProtection="1">
      <alignment vertical="center"/>
      <protection/>
    </xf>
    <xf numFmtId="0" fontId="37" fillId="30" borderId="26" xfId="1323" applyFont="1" applyFill="1" applyBorder="1" applyAlignment="1" applyProtection="1">
      <alignment vertical="center" wrapText="1"/>
      <protection/>
    </xf>
    <xf numFmtId="0" fontId="37" fillId="30" borderId="26" xfId="1323" applyFont="1" applyFill="1" applyBorder="1" applyProtection="1">
      <alignment/>
      <protection/>
    </xf>
    <xf numFmtId="0" fontId="37" fillId="30" borderId="28" xfId="1323" applyFont="1" applyFill="1" applyBorder="1" applyAlignment="1" applyProtection="1">
      <alignment vertical="center"/>
      <protection/>
    </xf>
    <xf numFmtId="4" fontId="22" fillId="3" borderId="14" xfId="1327" applyNumberFormat="1" applyFont="1" applyFill="1" applyBorder="1" applyAlignment="1" applyProtection="1">
      <alignment horizontal="center" vertical="center"/>
      <protection/>
    </xf>
    <xf numFmtId="4" fontId="22" fillId="3" borderId="14" xfId="1321" applyNumberFormat="1" applyFont="1" applyFill="1" applyBorder="1" applyAlignment="1" applyProtection="1">
      <alignment horizontal="center"/>
      <protection/>
    </xf>
    <xf numFmtId="4" fontId="22" fillId="3" borderId="0" xfId="1321" applyNumberFormat="1" applyFont="1" applyFill="1" applyProtection="1">
      <alignment/>
      <protection/>
    </xf>
    <xf numFmtId="0" fontId="18" fillId="21" borderId="27" xfId="1324" applyFont="1" applyFill="1" applyBorder="1" applyAlignment="1" applyProtection="1">
      <alignment horizontal="left" vertical="center" wrapText="1" indent="1"/>
      <protection/>
    </xf>
    <xf numFmtId="4" fontId="18" fillId="21" borderId="27" xfId="1324" applyNumberFormat="1" applyFont="1" applyFill="1" applyBorder="1" applyAlignment="1" applyProtection="1">
      <alignment horizontal="right" vertical="center"/>
      <protection/>
    </xf>
    <xf numFmtId="4" fontId="18" fillId="21" borderId="27" xfId="1325" applyNumberFormat="1" applyFont="1" applyFill="1" applyBorder="1" applyAlignment="1" applyProtection="1">
      <alignment vertical="center"/>
      <protection/>
    </xf>
    <xf numFmtId="0" fontId="36" fillId="31" borderId="20" xfId="1014" applyFont="1" applyFill="1" applyBorder="1" applyAlignment="1" applyProtection="1">
      <alignment horizontal="left" vertical="center"/>
      <protection/>
    </xf>
    <xf numFmtId="0" fontId="18" fillId="3" borderId="18" xfId="1324" applyFont="1" applyFill="1" applyBorder="1" applyAlignment="1" applyProtection="1">
      <alignment horizontal="left" vertical="center" wrapText="1" indent="2"/>
      <protection/>
    </xf>
    <xf numFmtId="0" fontId="37" fillId="30" borderId="0" xfId="1323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0" fontId="22" fillId="30" borderId="29" xfId="1322" applyFont="1" applyFill="1" applyBorder="1" applyAlignment="1" applyProtection="1">
      <alignment horizontal="center" vertical="center" wrapText="1"/>
      <protection/>
    </xf>
    <xf numFmtId="49" fontId="22" fillId="30" borderId="29" xfId="1326" applyNumberFormat="1" applyFont="1" applyFill="1" applyBorder="1" applyAlignment="1" applyProtection="1">
      <alignment horizontal="center" vertical="center" wrapText="1"/>
      <protection/>
    </xf>
    <xf numFmtId="0" fontId="18" fillId="32" borderId="30" xfId="1326" applyNumberFormat="1" applyFont="1" applyFill="1" applyBorder="1" applyAlignment="1" applyProtection="1">
      <alignment horizontal="center" vertical="center" wrapText="1"/>
      <protection locked="0"/>
    </xf>
    <xf numFmtId="0" fontId="18" fillId="32" borderId="31" xfId="1326" applyNumberFormat="1" applyFont="1" applyFill="1" applyBorder="1" applyAlignment="1" applyProtection="1">
      <alignment horizontal="center" vertical="center" wrapText="1"/>
      <protection locked="0"/>
    </xf>
    <xf numFmtId="0" fontId="22" fillId="30" borderId="29" xfId="1326" applyNumberFormat="1" applyFont="1" applyFill="1" applyBorder="1" applyAlignment="1" applyProtection="1">
      <alignment horizontal="center" vertical="center" wrapText="1"/>
      <protection/>
    </xf>
    <xf numFmtId="0" fontId="22" fillId="30" borderId="32" xfId="1326" applyNumberFormat="1" applyFont="1" applyFill="1" applyBorder="1" applyAlignment="1" applyProtection="1">
      <alignment horizontal="center" vertical="center" wrapText="1"/>
      <protection/>
    </xf>
    <xf numFmtId="0" fontId="22" fillId="30" borderId="33" xfId="1326" applyNumberFormat="1" applyFont="1" applyFill="1" applyBorder="1" applyAlignment="1" applyProtection="1">
      <alignment horizontal="center" vertical="center" wrapText="1"/>
      <protection/>
    </xf>
    <xf numFmtId="49" fontId="18" fillId="3" borderId="34" xfId="1326" applyNumberFormat="1" applyFont="1" applyFill="1" applyBorder="1" applyAlignment="1" applyProtection="1">
      <alignment horizontal="center" vertical="center" wrapText="1"/>
      <protection/>
    </xf>
    <xf numFmtId="49" fontId="18" fillId="3" borderId="35" xfId="1326" applyNumberFormat="1" applyFont="1" applyFill="1" applyBorder="1" applyAlignment="1" applyProtection="1">
      <alignment horizontal="center" vertical="center" wrapText="1"/>
      <protection/>
    </xf>
    <xf numFmtId="49" fontId="18" fillId="30" borderId="36" xfId="1326" applyNumberFormat="1" applyFont="1" applyFill="1" applyBorder="1" applyAlignment="1" applyProtection="1">
      <alignment horizontal="center" vertical="center" wrapText="1"/>
      <protection/>
    </xf>
    <xf numFmtId="49" fontId="18" fillId="22" borderId="37" xfId="132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132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1326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1326" applyNumberFormat="1" applyFont="1" applyFill="1" applyBorder="1" applyAlignment="1" applyProtection="1">
      <alignment horizontal="center" vertical="center" wrapText="1"/>
      <protection locked="0"/>
    </xf>
    <xf numFmtId="0" fontId="18" fillId="30" borderId="40" xfId="1322" applyFont="1" applyFill="1" applyBorder="1" applyAlignment="1" applyProtection="1">
      <alignment vertical="center" wrapText="1"/>
      <protection/>
    </xf>
    <xf numFmtId="49" fontId="18" fillId="30" borderId="40" xfId="1326" applyNumberFormat="1" applyFont="1" applyFill="1" applyBorder="1" applyAlignment="1" applyProtection="1">
      <alignment horizontal="center" vertical="center" wrapText="1"/>
      <protection/>
    </xf>
    <xf numFmtId="0" fontId="18" fillId="30" borderId="41" xfId="1320" applyFont="1" applyFill="1" applyBorder="1" applyAlignment="1" applyProtection="1">
      <alignment vertical="center" wrapText="1"/>
      <protection/>
    </xf>
    <xf numFmtId="0" fontId="18" fillId="0" borderId="42" xfId="1320" applyFont="1" applyBorder="1" applyAlignment="1" applyProtection="1">
      <alignment vertical="center" wrapText="1"/>
      <protection/>
    </xf>
    <xf numFmtId="0" fontId="18" fillId="30" borderId="42" xfId="1322" applyFont="1" applyFill="1" applyBorder="1" applyAlignment="1" applyProtection="1">
      <alignment vertical="center" wrapText="1"/>
      <protection/>
    </xf>
    <xf numFmtId="0" fontId="18" fillId="30" borderId="43" xfId="1322" applyFont="1" applyFill="1" applyBorder="1" applyAlignment="1" applyProtection="1">
      <alignment vertical="center" wrapText="1"/>
      <protection/>
    </xf>
    <xf numFmtId="0" fontId="18" fillId="30" borderId="44" xfId="1322" applyFont="1" applyFill="1" applyBorder="1" applyAlignment="1" applyProtection="1">
      <alignment vertical="center" wrapText="1"/>
      <protection/>
    </xf>
    <xf numFmtId="0" fontId="18" fillId="30" borderId="44" xfId="1322" applyFont="1" applyFill="1" applyBorder="1" applyAlignment="1" applyProtection="1">
      <alignment horizontal="center" vertical="center" wrapText="1"/>
      <protection/>
    </xf>
    <xf numFmtId="0" fontId="18" fillId="30" borderId="45" xfId="1322" applyFont="1" applyFill="1" applyBorder="1" applyAlignment="1" applyProtection="1">
      <alignment vertical="center" wrapText="1"/>
      <protection/>
    </xf>
    <xf numFmtId="49" fontId="18" fillId="30" borderId="45" xfId="1326" applyNumberFormat="1" applyFont="1" applyFill="1" applyBorder="1" applyAlignment="1" applyProtection="1">
      <alignment horizontal="center" vertical="center" wrapText="1"/>
      <protection/>
    </xf>
    <xf numFmtId="0" fontId="18" fillId="30" borderId="46" xfId="1322" applyFont="1" applyFill="1" applyBorder="1" applyAlignment="1" applyProtection="1">
      <alignment vertical="center" wrapText="1"/>
      <protection/>
    </xf>
    <xf numFmtId="0" fontId="37" fillId="30" borderId="47" xfId="1323" applyFont="1" applyFill="1" applyBorder="1" applyAlignment="1" applyProtection="1">
      <alignment horizontal="center" vertical="center" wrapText="1"/>
      <protection/>
    </xf>
    <xf numFmtId="0" fontId="22" fillId="32" borderId="48" xfId="1324" applyFont="1" applyFill="1" applyBorder="1" applyAlignment="1" applyProtection="1">
      <alignment horizontal="center" vertical="center" wrapText="1"/>
      <protection locked="0"/>
    </xf>
    <xf numFmtId="0" fontId="39" fillId="0" borderId="14" xfId="1324" applyFont="1" applyBorder="1" applyAlignment="1" applyProtection="1">
      <alignment horizontal="center" vertical="center"/>
      <protection/>
    </xf>
    <xf numFmtId="0" fontId="39" fillId="0" borderId="14" xfId="1324" applyFont="1" applyBorder="1" applyAlignment="1" applyProtection="1">
      <alignment horizontal="center" vertical="center" wrapText="1"/>
      <protection/>
    </xf>
    <xf numFmtId="0" fontId="39" fillId="30" borderId="14" xfId="1324" applyFont="1" applyFill="1" applyBorder="1" applyAlignment="1" applyProtection="1">
      <alignment horizontal="center" vertical="center"/>
      <protection/>
    </xf>
    <xf numFmtId="0" fontId="39" fillId="30" borderId="14" xfId="1324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5" xfId="1324" applyFont="1" applyFill="1" applyBorder="1" applyAlignment="1" applyProtection="1">
      <alignment horizontal="left" vertical="center" wrapText="1"/>
      <protection/>
    </xf>
    <xf numFmtId="0" fontId="39" fillId="0" borderId="49" xfId="1324" applyFont="1" applyBorder="1" applyAlignment="1" applyProtection="1">
      <alignment horizontal="center" vertical="center"/>
      <protection/>
    </xf>
    <xf numFmtId="0" fontId="39" fillId="30" borderId="49" xfId="1324" applyFont="1" applyFill="1" applyBorder="1" applyAlignment="1" applyProtection="1">
      <alignment horizontal="center" vertical="center"/>
      <protection/>
    </xf>
    <xf numFmtId="49" fontId="18" fillId="0" borderId="50" xfId="1324" applyNumberFormat="1" applyFont="1" applyBorder="1" applyAlignment="1" applyProtection="1">
      <alignment horizontal="center" vertical="center"/>
      <protection/>
    </xf>
    <xf numFmtId="49" fontId="18" fillId="0" borderId="49" xfId="1324" applyNumberFormat="1" applyFont="1" applyBorder="1" applyAlignment="1" applyProtection="1">
      <alignment horizontal="center" vertical="center"/>
      <protection/>
    </xf>
    <xf numFmtId="49" fontId="36" fillId="31" borderId="51" xfId="1014" applyNumberFormat="1" applyFont="1" applyFill="1" applyBorder="1" applyAlignment="1" applyProtection="1">
      <alignment horizontal="center" vertical="center"/>
      <protection/>
    </xf>
    <xf numFmtId="49" fontId="40" fillId="31" borderId="51" xfId="1014" applyNumberFormat="1" applyFont="1" applyFill="1" applyBorder="1" applyAlignment="1" applyProtection="1">
      <alignment horizontal="left" vertical="center"/>
      <protection/>
    </xf>
    <xf numFmtId="49" fontId="18" fillId="21" borderId="52" xfId="1324" applyNumberFormat="1" applyFont="1" applyFill="1" applyBorder="1" applyAlignment="1" applyProtection="1">
      <alignment horizontal="center" vertical="center"/>
      <protection/>
    </xf>
    <xf numFmtId="49" fontId="40" fillId="31" borderId="53" xfId="1014" applyNumberFormat="1" applyFont="1" applyFill="1" applyBorder="1" applyAlignment="1" applyProtection="1">
      <alignment horizontal="left" vertical="center"/>
      <protection/>
    </xf>
    <xf numFmtId="49" fontId="18" fillId="0" borderId="54" xfId="1324" applyNumberFormat="1" applyFont="1" applyBorder="1" applyAlignment="1" applyProtection="1">
      <alignment horizontal="center" vertical="center"/>
      <protection/>
    </xf>
    <xf numFmtId="49" fontId="40" fillId="31" borderId="52" xfId="1014" applyNumberFormat="1" applyFont="1" applyFill="1" applyBorder="1" applyAlignment="1" applyProtection="1">
      <alignment horizontal="left" vertical="center"/>
      <protection/>
    </xf>
    <xf numFmtId="0" fontId="37" fillId="0" borderId="32" xfId="1324" applyFont="1" applyBorder="1" applyAlignment="1" applyProtection="1">
      <alignment horizontal="center" vertical="center"/>
      <protection/>
    </xf>
    <xf numFmtId="0" fontId="37" fillId="0" borderId="55" xfId="1324" applyFont="1" applyBorder="1" applyAlignment="1" applyProtection="1">
      <alignment horizontal="center" vertical="center" wrapText="1"/>
      <protection/>
    </xf>
    <xf numFmtId="0" fontId="37" fillId="0" borderId="55" xfId="1324" applyNumberFormat="1" applyFont="1" applyBorder="1" applyAlignment="1" applyProtection="1">
      <alignment horizontal="center" vertical="center" wrapText="1"/>
      <protection/>
    </xf>
    <xf numFmtId="49" fontId="40" fillId="31" borderId="56" xfId="1014" applyNumberFormat="1" applyFont="1" applyFill="1" applyBorder="1" applyAlignment="1" applyProtection="1">
      <alignment horizontal="left" vertical="center"/>
      <protection/>
    </xf>
    <xf numFmtId="0" fontId="36" fillId="31" borderId="57" xfId="1014" applyFont="1" applyFill="1" applyBorder="1" applyAlignment="1" applyProtection="1">
      <alignment horizontal="left" vertical="center"/>
      <protection/>
    </xf>
    <xf numFmtId="0" fontId="40" fillId="31" borderId="57" xfId="1014" applyFont="1" applyFill="1" applyBorder="1" applyAlignment="1" applyProtection="1">
      <alignment horizontal="left" vertical="center"/>
      <protection/>
    </xf>
    <xf numFmtId="0" fontId="37" fillId="0" borderId="34" xfId="1324" applyNumberFormat="1" applyFont="1" applyBorder="1" applyAlignment="1" applyProtection="1">
      <alignment horizontal="center" vertical="center" wrapText="1"/>
      <protection/>
    </xf>
    <xf numFmtId="0" fontId="39" fillId="0" borderId="39" xfId="1324" applyFont="1" applyBorder="1" applyAlignment="1" applyProtection="1">
      <alignment horizontal="center" vertical="center"/>
      <protection/>
    </xf>
    <xf numFmtId="0" fontId="39" fillId="30" borderId="39" xfId="1324" applyFont="1" applyFill="1" applyBorder="1" applyAlignment="1" applyProtection="1">
      <alignment horizontal="center" vertical="center"/>
      <protection/>
    </xf>
    <xf numFmtId="0" fontId="36" fillId="31" borderId="58" xfId="1014" applyFont="1" applyFill="1" applyBorder="1" applyAlignment="1" applyProtection="1">
      <alignment horizontal="left" vertical="center"/>
      <protection/>
    </xf>
    <xf numFmtId="0" fontId="40" fillId="31" borderId="58" xfId="1014" applyFont="1" applyFill="1" applyBorder="1" applyAlignment="1" applyProtection="1">
      <alignment horizontal="left" vertical="center"/>
      <protection/>
    </xf>
    <xf numFmtId="4" fontId="18" fillId="21" borderId="38" xfId="1325" applyNumberFormat="1" applyFont="1" applyFill="1" applyBorder="1" applyAlignment="1" applyProtection="1">
      <alignment vertical="center"/>
      <protection/>
    </xf>
    <xf numFmtId="0" fontId="40" fillId="31" borderId="59" xfId="1014" applyFont="1" applyFill="1" applyBorder="1" applyAlignment="1" applyProtection="1">
      <alignment horizontal="left" vertical="center"/>
      <protection/>
    </xf>
    <xf numFmtId="4" fontId="18" fillId="30" borderId="39" xfId="1324" applyNumberFormat="1" applyFont="1" applyFill="1" applyBorder="1" applyAlignment="1" applyProtection="1">
      <alignment horizontal="right" vertical="center"/>
      <protection/>
    </xf>
    <xf numFmtId="0" fontId="40" fillId="31" borderId="38" xfId="1014" applyFont="1" applyFill="1" applyBorder="1" applyAlignment="1" applyProtection="1">
      <alignment horizontal="left" vertical="center"/>
      <protection/>
    </xf>
    <xf numFmtId="0" fontId="40" fillId="31" borderId="60" xfId="1014" applyFont="1" applyFill="1" applyBorder="1" applyAlignment="1" applyProtection="1">
      <alignment horizontal="left" vertical="center"/>
      <protection/>
    </xf>
    <xf numFmtId="49" fontId="18" fillId="0" borderId="14" xfId="1324" applyNumberFormat="1" applyFont="1" applyBorder="1" applyAlignment="1" applyProtection="1">
      <alignment horizontal="center" vertical="center"/>
      <protection/>
    </xf>
    <xf numFmtId="49" fontId="18" fillId="0" borderId="0" xfId="1280">
      <alignment vertical="top"/>
      <protection/>
    </xf>
    <xf numFmtId="0" fontId="18" fillId="0" borderId="0" xfId="1280" applyNumberFormat="1" applyFont="1" applyAlignment="1">
      <alignment vertical="center"/>
      <protection/>
    </xf>
    <xf numFmtId="169" fontId="18" fillId="3" borderId="24" xfId="1324" applyNumberFormat="1" applyFont="1" applyFill="1" applyBorder="1" applyAlignment="1" applyProtection="1">
      <alignment horizontal="right" vertical="center"/>
      <protection/>
    </xf>
    <xf numFmtId="169" fontId="18" fillId="3" borderId="25" xfId="1324" applyNumberFormat="1" applyFont="1" applyFill="1" applyBorder="1" applyAlignment="1" applyProtection="1">
      <alignment horizontal="right" vertical="center"/>
      <protection/>
    </xf>
    <xf numFmtId="169" fontId="18" fillId="3" borderId="61" xfId="1324" applyNumberFormat="1" applyFont="1" applyFill="1" applyBorder="1" applyAlignment="1" applyProtection="1">
      <alignment horizontal="right" vertical="center"/>
      <protection/>
    </xf>
    <xf numFmtId="169" fontId="18" fillId="3" borderId="18" xfId="1324" applyNumberFormat="1" applyFont="1" applyFill="1" applyBorder="1" applyAlignment="1" applyProtection="1">
      <alignment horizontal="right" vertical="center"/>
      <protection/>
    </xf>
    <xf numFmtId="169" fontId="18" fillId="22" borderId="14" xfId="1325" applyNumberFormat="1" applyFont="1" applyFill="1" applyBorder="1" applyAlignment="1" applyProtection="1">
      <alignment vertical="center"/>
      <protection locked="0"/>
    </xf>
    <xf numFmtId="169" fontId="18" fillId="22" borderId="39" xfId="1325" applyNumberFormat="1" applyFont="1" applyFill="1" applyBorder="1" applyAlignment="1" applyProtection="1">
      <alignment vertical="center"/>
      <protection locked="0"/>
    </xf>
    <xf numFmtId="169" fontId="18" fillId="3" borderId="39" xfId="1324" applyNumberFormat="1" applyFont="1" applyFill="1" applyBorder="1" applyAlignment="1" applyProtection="1">
      <alignment horizontal="right" vertical="center"/>
      <protection/>
    </xf>
    <xf numFmtId="169" fontId="18" fillId="3" borderId="14" xfId="1324" applyNumberFormat="1" applyFont="1" applyFill="1" applyBorder="1" applyAlignment="1" applyProtection="1">
      <alignment horizontal="right" vertical="center"/>
      <protection/>
    </xf>
    <xf numFmtId="169" fontId="18" fillId="22" borderId="62" xfId="1325" applyNumberFormat="1" applyFont="1" applyFill="1" applyBorder="1" applyAlignment="1" applyProtection="1">
      <alignment vertical="center"/>
      <protection locked="0"/>
    </xf>
    <xf numFmtId="169" fontId="18" fillId="3" borderId="19" xfId="1324" applyNumberFormat="1" applyFont="1" applyFill="1" applyBorder="1" applyAlignment="1" applyProtection="1">
      <alignment horizontal="right" vertical="center"/>
      <protection/>
    </xf>
    <xf numFmtId="169" fontId="18" fillId="3" borderId="23" xfId="1324" applyNumberFormat="1" applyFont="1" applyFill="1" applyBorder="1" applyAlignment="1" applyProtection="1">
      <alignment horizontal="right" vertical="center"/>
      <protection/>
    </xf>
    <xf numFmtId="169" fontId="18" fillId="3" borderId="62" xfId="1324" applyNumberFormat="1" applyFont="1" applyFill="1" applyBorder="1" applyAlignment="1" applyProtection="1">
      <alignment horizontal="right" vertical="center"/>
      <protection/>
    </xf>
    <xf numFmtId="169" fontId="18" fillId="22" borderId="25" xfId="1325" applyNumberFormat="1" applyFont="1" applyFill="1" applyBorder="1" applyAlignment="1" applyProtection="1">
      <alignment vertical="center"/>
      <protection locked="0"/>
    </xf>
    <xf numFmtId="169" fontId="18" fillId="22" borderId="61" xfId="1325" applyNumberFormat="1" applyFont="1" applyFill="1" applyBorder="1" applyAlignment="1" applyProtection="1">
      <alignment vertical="center"/>
      <protection locked="0"/>
    </xf>
    <xf numFmtId="169" fontId="18" fillId="22" borderId="23" xfId="1325" applyNumberFormat="1" applyFont="1" applyFill="1" applyBorder="1" applyAlignment="1" applyProtection="1">
      <alignment vertical="center"/>
      <protection locked="0"/>
    </xf>
    <xf numFmtId="169" fontId="18" fillId="3" borderId="22" xfId="1324" applyNumberFormat="1" applyFont="1" applyFill="1" applyBorder="1" applyAlignment="1" applyProtection="1">
      <alignment horizontal="right" vertical="center"/>
      <protection/>
    </xf>
    <xf numFmtId="169" fontId="18" fillId="3" borderId="63" xfId="1324" applyNumberFormat="1" applyFont="1" applyFill="1" applyBorder="1" applyAlignment="1" applyProtection="1">
      <alignment horizontal="right" vertical="center"/>
      <protection/>
    </xf>
    <xf numFmtId="169" fontId="18" fillId="22" borderId="64" xfId="1325" applyNumberFormat="1" applyFont="1" applyFill="1" applyBorder="1" applyAlignment="1" applyProtection="1">
      <alignment vertical="center"/>
      <protection locked="0"/>
    </xf>
    <xf numFmtId="0" fontId="40" fillId="30" borderId="22" xfId="1014" applyFont="1" applyFill="1" applyBorder="1" applyAlignment="1" applyProtection="1">
      <alignment horizontal="center" vertical="center" wrapText="1"/>
      <protection/>
    </xf>
    <xf numFmtId="0" fontId="72" fillId="30" borderId="22" xfId="1014" applyFont="1" applyFill="1" applyBorder="1" applyAlignment="1" applyProtection="1">
      <alignment horizontal="center" vertical="center"/>
      <protection/>
    </xf>
    <xf numFmtId="0" fontId="18" fillId="3" borderId="18" xfId="1324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18" fillId="30" borderId="49" xfId="1322" applyFont="1" applyFill="1" applyBorder="1" applyAlignment="1" applyProtection="1">
      <alignment horizontal="center" vertical="center" wrapText="1"/>
      <protection/>
    </xf>
    <xf numFmtId="49" fontId="18" fillId="30" borderId="49" xfId="1326" applyNumberFormat="1" applyFont="1" applyFill="1" applyBorder="1" applyAlignment="1" applyProtection="1">
      <alignment horizontal="center" vertical="center" wrapText="1"/>
      <protection/>
    </xf>
    <xf numFmtId="49" fontId="18" fillId="30" borderId="33" xfId="1326" applyNumberFormat="1" applyFont="1" applyFill="1" applyBorder="1" applyAlignment="1" applyProtection="1">
      <alignment horizontal="center" vertical="center" wrapText="1"/>
      <protection/>
    </xf>
    <xf numFmtId="0" fontId="18" fillId="30" borderId="52" xfId="1322" applyFont="1" applyFill="1" applyBorder="1" applyAlignment="1" applyProtection="1">
      <alignment horizontal="center" vertical="center" wrapText="1"/>
      <protection/>
    </xf>
    <xf numFmtId="0" fontId="18" fillId="30" borderId="17" xfId="1322" applyFont="1" applyFill="1" applyBorder="1" applyAlignment="1" applyProtection="1">
      <alignment horizontal="center" vertical="center" wrapText="1"/>
      <protection/>
    </xf>
    <xf numFmtId="0" fontId="22" fillId="30" borderId="42" xfId="1322" applyFont="1" applyFill="1" applyBorder="1" applyAlignment="1" applyProtection="1">
      <alignment horizontal="right" vertical="center" wrapText="1"/>
      <protection/>
    </xf>
    <xf numFmtId="0" fontId="22" fillId="30" borderId="65" xfId="1322" applyFont="1" applyFill="1" applyBorder="1" applyAlignment="1" applyProtection="1">
      <alignment horizontal="right" vertical="center" wrapText="1"/>
      <protection/>
    </xf>
    <xf numFmtId="0" fontId="22" fillId="4" borderId="66" xfId="1322" applyFont="1" applyFill="1" applyBorder="1" applyAlignment="1" applyProtection="1">
      <alignment horizontal="center" vertical="center" wrapText="1"/>
      <protection/>
    </xf>
    <xf numFmtId="0" fontId="22" fillId="4" borderId="67" xfId="1322" applyFont="1" applyFill="1" applyBorder="1" applyAlignment="1" applyProtection="1">
      <alignment horizontal="center" vertical="center" wrapText="1"/>
      <protection/>
    </xf>
    <xf numFmtId="0" fontId="22" fillId="4" borderId="68" xfId="1322" applyFont="1" applyFill="1" applyBorder="1" applyAlignment="1" applyProtection="1">
      <alignment horizontal="center" vertical="center" wrapText="1"/>
      <protection/>
    </xf>
    <xf numFmtId="0" fontId="18" fillId="30" borderId="69" xfId="1322" applyFont="1" applyFill="1" applyBorder="1" applyAlignment="1" applyProtection="1">
      <alignment horizontal="center" vertical="center" wrapText="1"/>
      <protection/>
    </xf>
    <xf numFmtId="0" fontId="18" fillId="30" borderId="70" xfId="1322" applyFont="1" applyFill="1" applyBorder="1" applyAlignment="1" applyProtection="1">
      <alignment horizontal="center" vertical="center" wrapText="1"/>
      <protection/>
    </xf>
    <xf numFmtId="49" fontId="22" fillId="3" borderId="30" xfId="1326" applyNumberFormat="1" applyFont="1" applyFill="1" applyBorder="1" applyAlignment="1" applyProtection="1">
      <alignment horizontal="center" vertical="center" wrapText="1"/>
      <protection/>
    </xf>
    <xf numFmtId="49" fontId="22" fillId="3" borderId="31" xfId="1326" applyNumberFormat="1" applyFont="1" applyFill="1" applyBorder="1" applyAlignment="1" applyProtection="1">
      <alignment horizontal="center" vertical="center" wrapText="1"/>
      <protection/>
    </xf>
    <xf numFmtId="49" fontId="18" fillId="3" borderId="30" xfId="1326" applyNumberFormat="1" applyFont="1" applyFill="1" applyBorder="1" applyAlignment="1" applyProtection="1">
      <alignment horizontal="center" vertical="center" wrapText="1"/>
      <protection/>
    </xf>
    <xf numFmtId="49" fontId="18" fillId="3" borderId="31" xfId="1326" applyNumberFormat="1" applyFont="1" applyFill="1" applyBorder="1" applyAlignment="1" applyProtection="1">
      <alignment horizontal="center" vertical="center" wrapText="1"/>
      <protection/>
    </xf>
    <xf numFmtId="0" fontId="18" fillId="30" borderId="71" xfId="1320" applyFont="1" applyFill="1" applyBorder="1" applyAlignment="1" applyProtection="1">
      <alignment horizontal="center" vertical="center" wrapText="1"/>
      <protection/>
    </xf>
    <xf numFmtId="0" fontId="22" fillId="21" borderId="49" xfId="1324" applyFont="1" applyFill="1" applyBorder="1" applyAlignment="1" applyProtection="1">
      <alignment horizontal="left" vertical="center" indent="15"/>
      <protection/>
    </xf>
    <xf numFmtId="0" fontId="22" fillId="21" borderId="14" xfId="1324" applyFont="1" applyFill="1" applyBorder="1" applyAlignment="1" applyProtection="1">
      <alignment horizontal="left" vertical="center" indent="15"/>
      <protection/>
    </xf>
    <xf numFmtId="0" fontId="22" fillId="21" borderId="39" xfId="1324" applyFont="1" applyFill="1" applyBorder="1" applyAlignment="1" applyProtection="1">
      <alignment horizontal="left" vertical="center" indent="15"/>
      <protection/>
    </xf>
    <xf numFmtId="0" fontId="38" fillId="4" borderId="66" xfId="1323" applyFont="1" applyFill="1" applyBorder="1" applyAlignment="1" applyProtection="1">
      <alignment horizontal="center" vertical="center" wrapText="1"/>
      <protection/>
    </xf>
    <xf numFmtId="0" fontId="38" fillId="4" borderId="67" xfId="1323" applyFont="1" applyFill="1" applyBorder="1" applyAlignment="1" applyProtection="1">
      <alignment horizontal="center" vertical="center" wrapText="1"/>
      <protection/>
    </xf>
    <xf numFmtId="0" fontId="38" fillId="4" borderId="68" xfId="1323" applyFont="1" applyFill="1" applyBorder="1" applyAlignment="1" applyProtection="1">
      <alignment horizontal="center" vertical="center" wrapText="1"/>
      <protection/>
    </xf>
    <xf numFmtId="0" fontId="22" fillId="21" borderId="49" xfId="1324" applyFont="1" applyFill="1" applyBorder="1" applyAlignment="1" applyProtection="1">
      <alignment horizontal="left" vertical="center" indent="11"/>
      <protection/>
    </xf>
    <xf numFmtId="0" fontId="22" fillId="21" borderId="14" xfId="1324" applyFont="1" applyFill="1" applyBorder="1" applyAlignment="1" applyProtection="1">
      <alignment horizontal="left" vertical="center" indent="11"/>
      <protection/>
    </xf>
    <xf numFmtId="0" fontId="22" fillId="21" borderId="39" xfId="1324" applyFont="1" applyFill="1" applyBorder="1" applyAlignment="1" applyProtection="1">
      <alignment horizontal="left" vertical="center" indent="11"/>
      <protection/>
    </xf>
    <xf numFmtId="0" fontId="22" fillId="21" borderId="52" xfId="1324" applyFont="1" applyFill="1" applyBorder="1" applyAlignment="1" applyProtection="1">
      <alignment horizontal="left" vertical="center" indent="15"/>
      <protection/>
    </xf>
    <xf numFmtId="0" fontId="22" fillId="21" borderId="27" xfId="1324" applyFont="1" applyFill="1" applyBorder="1" applyAlignment="1" applyProtection="1">
      <alignment horizontal="left" vertical="center" indent="15"/>
      <protection/>
    </xf>
    <xf numFmtId="0" fontId="22" fillId="21" borderId="38" xfId="1324" applyFont="1" applyFill="1" applyBorder="1" applyAlignment="1" applyProtection="1">
      <alignment horizontal="left" vertical="center" indent="15"/>
      <protection/>
    </xf>
    <xf numFmtId="0" fontId="37" fillId="30" borderId="0" xfId="1323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0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ДАТА" xfId="1017"/>
    <cellStyle name="ДАТА 2" xfId="1018"/>
    <cellStyle name="ДАТА 3" xfId="1019"/>
    <cellStyle name="ДАТА 4" xfId="1020"/>
    <cellStyle name="ДАТА 5" xfId="1021"/>
    <cellStyle name="ДАТА 6" xfId="1022"/>
    <cellStyle name="ДАТА 7" xfId="1023"/>
    <cellStyle name="ДАТА 8" xfId="1024"/>
    <cellStyle name="ДАТА 9" xfId="1025"/>
    <cellStyle name="ДАТА_1" xfId="1026"/>
    <cellStyle name="Currency" xfId="1027"/>
    <cellStyle name="Currency [0]" xfId="1028"/>
    <cellStyle name="Денежный 2" xfId="1029"/>
    <cellStyle name="Денежный 2 2" xfId="1030"/>
    <cellStyle name="Денежный 2_OREP.KU.2011.MONTHLY.02(v0.1)" xfId="1031"/>
    <cellStyle name="Заголовок" xfId="1032"/>
    <cellStyle name="Заголовок 1" xfId="1033"/>
    <cellStyle name="Заголовок 1 2" xfId="1034"/>
    <cellStyle name="Заголовок 1 2 2" xfId="1035"/>
    <cellStyle name="Заголовок 1 2_46EE.2011(v1.0)" xfId="1036"/>
    <cellStyle name="Заголовок 1 3" xfId="1037"/>
    <cellStyle name="Заголовок 1 3 2" xfId="1038"/>
    <cellStyle name="Заголовок 1 3_46EE.2011(v1.0)" xfId="1039"/>
    <cellStyle name="Заголовок 1 4" xfId="1040"/>
    <cellStyle name="Заголовок 1 4 2" xfId="1041"/>
    <cellStyle name="Заголовок 1 4_46EE.2011(v1.0)" xfId="1042"/>
    <cellStyle name="Заголовок 1 5" xfId="1043"/>
    <cellStyle name="Заголовок 1 5 2" xfId="1044"/>
    <cellStyle name="Заголовок 1 5_46EE.2011(v1.0)" xfId="1045"/>
    <cellStyle name="Заголовок 1 6" xfId="1046"/>
    <cellStyle name="Заголовок 1 6 2" xfId="1047"/>
    <cellStyle name="Заголовок 1 6_46EE.2011(v1.0)" xfId="1048"/>
    <cellStyle name="Заголовок 1 7" xfId="1049"/>
    <cellStyle name="Заголовок 1 7 2" xfId="1050"/>
    <cellStyle name="Заголовок 1 7_46EE.2011(v1.0)" xfId="1051"/>
    <cellStyle name="Заголовок 1 8" xfId="1052"/>
    <cellStyle name="Заголовок 1 8 2" xfId="1053"/>
    <cellStyle name="Заголовок 1 8_46EE.2011(v1.0)" xfId="1054"/>
    <cellStyle name="Заголовок 1 9" xfId="1055"/>
    <cellStyle name="Заголовок 1 9 2" xfId="1056"/>
    <cellStyle name="Заголовок 1 9_46EE.2011(v1.0)" xfId="1057"/>
    <cellStyle name="Заголовок 2" xfId="1058"/>
    <cellStyle name="Заголовок 2 2" xfId="1059"/>
    <cellStyle name="Заголовок 2 2 2" xfId="1060"/>
    <cellStyle name="Заголовок 2 2_46EE.2011(v1.0)" xfId="1061"/>
    <cellStyle name="Заголовок 2 3" xfId="1062"/>
    <cellStyle name="Заголовок 2 3 2" xfId="1063"/>
    <cellStyle name="Заголовок 2 3_46EE.2011(v1.0)" xfId="1064"/>
    <cellStyle name="Заголовок 2 4" xfId="1065"/>
    <cellStyle name="Заголовок 2 4 2" xfId="1066"/>
    <cellStyle name="Заголовок 2 4_46EE.2011(v1.0)" xfId="1067"/>
    <cellStyle name="Заголовок 2 5" xfId="1068"/>
    <cellStyle name="Заголовок 2 5 2" xfId="1069"/>
    <cellStyle name="Заголовок 2 5_46EE.2011(v1.0)" xfId="1070"/>
    <cellStyle name="Заголовок 2 6" xfId="1071"/>
    <cellStyle name="Заголовок 2 6 2" xfId="1072"/>
    <cellStyle name="Заголовок 2 6_46EE.2011(v1.0)" xfId="1073"/>
    <cellStyle name="Заголовок 2 7" xfId="1074"/>
    <cellStyle name="Заголовок 2 7 2" xfId="1075"/>
    <cellStyle name="Заголовок 2 7_46EE.2011(v1.0)" xfId="1076"/>
    <cellStyle name="Заголовок 2 8" xfId="1077"/>
    <cellStyle name="Заголовок 2 8 2" xfId="1078"/>
    <cellStyle name="Заголовок 2 8_46EE.2011(v1.0)" xfId="1079"/>
    <cellStyle name="Заголовок 2 9" xfId="1080"/>
    <cellStyle name="Заголовок 2 9 2" xfId="1081"/>
    <cellStyle name="Заголовок 2 9_46EE.2011(v1.0)" xfId="1082"/>
    <cellStyle name="Заголовок 3" xfId="1083"/>
    <cellStyle name="Заголовок 3 2" xfId="1084"/>
    <cellStyle name="Заголовок 3 2 2" xfId="1085"/>
    <cellStyle name="Заголовок 3 2_46EE.2011(v1.0)" xfId="1086"/>
    <cellStyle name="Заголовок 3 3" xfId="1087"/>
    <cellStyle name="Заголовок 3 3 2" xfId="1088"/>
    <cellStyle name="Заголовок 3 3_46EE.2011(v1.0)" xfId="1089"/>
    <cellStyle name="Заголовок 3 4" xfId="1090"/>
    <cellStyle name="Заголовок 3 4 2" xfId="1091"/>
    <cellStyle name="Заголовок 3 4_46EE.2011(v1.0)" xfId="1092"/>
    <cellStyle name="Заголовок 3 5" xfId="1093"/>
    <cellStyle name="Заголовок 3 5 2" xfId="1094"/>
    <cellStyle name="Заголовок 3 5_46EE.2011(v1.0)" xfId="1095"/>
    <cellStyle name="Заголовок 3 6" xfId="1096"/>
    <cellStyle name="Заголовок 3 6 2" xfId="1097"/>
    <cellStyle name="Заголовок 3 6_46EE.2011(v1.0)" xfId="1098"/>
    <cellStyle name="Заголовок 3 7" xfId="1099"/>
    <cellStyle name="Заголовок 3 7 2" xfId="1100"/>
    <cellStyle name="Заголовок 3 7_46EE.2011(v1.0)" xfId="1101"/>
    <cellStyle name="Заголовок 3 8" xfId="1102"/>
    <cellStyle name="Заголовок 3 8 2" xfId="1103"/>
    <cellStyle name="Заголовок 3 8_46EE.2011(v1.0)" xfId="1104"/>
    <cellStyle name="Заголовок 3 9" xfId="1105"/>
    <cellStyle name="Заголовок 3 9 2" xfId="1106"/>
    <cellStyle name="Заголовок 3 9_46EE.2011(v1.0)" xfId="1107"/>
    <cellStyle name="Заголовок 4" xfId="1108"/>
    <cellStyle name="Заголовок 4 2" xfId="1109"/>
    <cellStyle name="Заголовок 4 2 2" xfId="1110"/>
    <cellStyle name="Заголовок 4 3" xfId="1111"/>
    <cellStyle name="Заголовок 4 3 2" xfId="1112"/>
    <cellStyle name="Заголовок 4 4" xfId="1113"/>
    <cellStyle name="Заголовок 4 4 2" xfId="1114"/>
    <cellStyle name="Заголовок 4 5" xfId="1115"/>
    <cellStyle name="Заголовок 4 5 2" xfId="1116"/>
    <cellStyle name="Заголовок 4 6" xfId="1117"/>
    <cellStyle name="Заголовок 4 6 2" xfId="1118"/>
    <cellStyle name="Заголовок 4 7" xfId="1119"/>
    <cellStyle name="Заголовок 4 7 2" xfId="1120"/>
    <cellStyle name="Заголовок 4 8" xfId="1121"/>
    <cellStyle name="Заголовок 4 8 2" xfId="1122"/>
    <cellStyle name="Заголовок 4 9" xfId="1123"/>
    <cellStyle name="Заголовок 4 9 2" xfId="1124"/>
    <cellStyle name="ЗАГОЛОВОК1" xfId="1125"/>
    <cellStyle name="ЗАГОЛОВОК2" xfId="1126"/>
    <cellStyle name="ЗаголовокСтолбца" xfId="1127"/>
    <cellStyle name="Защитный" xfId="1128"/>
    <cellStyle name="Значение" xfId="1129"/>
    <cellStyle name="Зоголовок" xfId="1130"/>
    <cellStyle name="Итог" xfId="1131"/>
    <cellStyle name="Итог 2" xfId="1132"/>
    <cellStyle name="Итог 2 2" xfId="1133"/>
    <cellStyle name="Итог 2_46EE.2011(v1.0)" xfId="1134"/>
    <cellStyle name="Итог 3" xfId="1135"/>
    <cellStyle name="Итог 3 2" xfId="1136"/>
    <cellStyle name="Итог 3_46EE.2011(v1.0)" xfId="1137"/>
    <cellStyle name="Итог 4" xfId="1138"/>
    <cellStyle name="Итог 4 2" xfId="1139"/>
    <cellStyle name="Итог 4_46EE.2011(v1.0)" xfId="1140"/>
    <cellStyle name="Итог 5" xfId="1141"/>
    <cellStyle name="Итог 5 2" xfId="1142"/>
    <cellStyle name="Итог 5_46EE.2011(v1.0)" xfId="1143"/>
    <cellStyle name="Итог 6" xfId="1144"/>
    <cellStyle name="Итог 6 2" xfId="1145"/>
    <cellStyle name="Итог 6_46EE.2011(v1.0)" xfId="1146"/>
    <cellStyle name="Итог 7" xfId="1147"/>
    <cellStyle name="Итог 7 2" xfId="1148"/>
    <cellStyle name="Итог 7_46EE.2011(v1.0)" xfId="1149"/>
    <cellStyle name="Итог 8" xfId="1150"/>
    <cellStyle name="Итог 8 2" xfId="1151"/>
    <cellStyle name="Итог 8_46EE.2011(v1.0)" xfId="1152"/>
    <cellStyle name="Итог 9" xfId="1153"/>
    <cellStyle name="Итог 9 2" xfId="1154"/>
    <cellStyle name="Итог 9_46EE.2011(v1.0)" xfId="1155"/>
    <cellStyle name="Итого" xfId="1156"/>
    <cellStyle name="ИТОГОВЫЙ" xfId="1157"/>
    <cellStyle name="ИТОГОВЫЙ 2" xfId="1158"/>
    <cellStyle name="ИТОГОВЫЙ 3" xfId="1159"/>
    <cellStyle name="ИТОГОВЫЙ 4" xfId="1160"/>
    <cellStyle name="ИТОГОВЫЙ 5" xfId="1161"/>
    <cellStyle name="ИТОГОВЫЙ 6" xfId="1162"/>
    <cellStyle name="ИТОГОВЫЙ 7" xfId="1163"/>
    <cellStyle name="ИТОГОВЫЙ 8" xfId="1164"/>
    <cellStyle name="ИТОГОВЫЙ 9" xfId="1165"/>
    <cellStyle name="ИТОГОВЫЙ_1" xfId="1166"/>
    <cellStyle name="Контрольная ячейка" xfId="1167"/>
    <cellStyle name="Контрольная ячейка 2" xfId="1168"/>
    <cellStyle name="Контрольная ячейка 2 2" xfId="1169"/>
    <cellStyle name="Контрольная ячейка 2_46EE.2011(v1.0)" xfId="1170"/>
    <cellStyle name="Контрольная ячейка 3" xfId="1171"/>
    <cellStyle name="Контрольная ячейка 3 2" xfId="1172"/>
    <cellStyle name="Контрольная ячейка 3_46EE.2011(v1.0)" xfId="1173"/>
    <cellStyle name="Контрольная ячейка 4" xfId="1174"/>
    <cellStyle name="Контрольная ячейка 4 2" xfId="1175"/>
    <cellStyle name="Контрольная ячейка 4_46EE.2011(v1.0)" xfId="1176"/>
    <cellStyle name="Контрольная ячейка 5" xfId="1177"/>
    <cellStyle name="Контрольная ячейка 5 2" xfId="1178"/>
    <cellStyle name="Контрольная ячейка 5_46EE.2011(v1.0)" xfId="1179"/>
    <cellStyle name="Контрольная ячейка 6" xfId="1180"/>
    <cellStyle name="Контрольная ячейка 6 2" xfId="1181"/>
    <cellStyle name="Контрольная ячейка 6_46EE.2011(v1.0)" xfId="1182"/>
    <cellStyle name="Контрольная ячейка 7" xfId="1183"/>
    <cellStyle name="Контрольная ячейка 7 2" xfId="1184"/>
    <cellStyle name="Контрольная ячейка 7_46EE.2011(v1.0)" xfId="1185"/>
    <cellStyle name="Контрольная ячейка 8" xfId="1186"/>
    <cellStyle name="Контрольная ячейка 8 2" xfId="1187"/>
    <cellStyle name="Контрольная ячейка 8_46EE.2011(v1.0)" xfId="1188"/>
    <cellStyle name="Контрольная ячейка 9" xfId="1189"/>
    <cellStyle name="Контрольная ячейка 9 2" xfId="1190"/>
    <cellStyle name="Контрольная ячейка 9_46EE.2011(v1.0)" xfId="1191"/>
    <cellStyle name="Мои наименования показателей" xfId="1192"/>
    <cellStyle name="Мои наименования показателей 2" xfId="1193"/>
    <cellStyle name="Мои наименования показателей 2 2" xfId="1194"/>
    <cellStyle name="Мои наименования показателей 2 3" xfId="1195"/>
    <cellStyle name="Мои наименования показателей 2 4" xfId="1196"/>
    <cellStyle name="Мои наименования показателей 2 5" xfId="1197"/>
    <cellStyle name="Мои наименования показателей 2 6" xfId="1198"/>
    <cellStyle name="Мои наименования показателей 2 7" xfId="1199"/>
    <cellStyle name="Мои наименования показателей 2 8" xfId="1200"/>
    <cellStyle name="Мои наименования показателей 2 9" xfId="1201"/>
    <cellStyle name="Мои наименования показателей 2_1" xfId="1202"/>
    <cellStyle name="Мои наименования показателей 3" xfId="1203"/>
    <cellStyle name="Мои наименования показателей 3 2" xfId="1204"/>
    <cellStyle name="Мои наименования показателей 3 3" xfId="1205"/>
    <cellStyle name="Мои наименования показателей 3 4" xfId="1206"/>
    <cellStyle name="Мои наименования показателей 3 5" xfId="1207"/>
    <cellStyle name="Мои наименования показателей 3 6" xfId="1208"/>
    <cellStyle name="Мои наименования показателей 3 7" xfId="1209"/>
    <cellStyle name="Мои наименования показателей 3 8" xfId="1210"/>
    <cellStyle name="Мои наименования показателей 3 9" xfId="1211"/>
    <cellStyle name="Мои наименования показателей 3_1" xfId="1212"/>
    <cellStyle name="Мои наименования показателей 4" xfId="1213"/>
    <cellStyle name="Мои наименования показателей 4 2" xfId="1214"/>
    <cellStyle name="Мои наименования показателей 4 3" xfId="1215"/>
    <cellStyle name="Мои наименования показателей 4 4" xfId="1216"/>
    <cellStyle name="Мои наименования показателей 4 5" xfId="1217"/>
    <cellStyle name="Мои наименования показателей 4 6" xfId="1218"/>
    <cellStyle name="Мои наименования показателей 4 7" xfId="1219"/>
    <cellStyle name="Мои наименования показателей 4 8" xfId="1220"/>
    <cellStyle name="Мои наименования показателей 4 9" xfId="1221"/>
    <cellStyle name="Мои наименования показателей 4_1" xfId="1222"/>
    <cellStyle name="Мои наименования показателей 5" xfId="1223"/>
    <cellStyle name="Мои наименования показателей 5 2" xfId="1224"/>
    <cellStyle name="Мои наименования показателей 5 3" xfId="1225"/>
    <cellStyle name="Мои наименования показателей 5 4" xfId="1226"/>
    <cellStyle name="Мои наименования показателей 5 5" xfId="1227"/>
    <cellStyle name="Мои наименования показателей 5 6" xfId="1228"/>
    <cellStyle name="Мои наименования показателей 5 7" xfId="1229"/>
    <cellStyle name="Мои наименования показателей 5 8" xfId="1230"/>
    <cellStyle name="Мои наименования показателей 5 9" xfId="1231"/>
    <cellStyle name="Мои наименования показателей 5_1" xfId="1232"/>
    <cellStyle name="Мои наименования показателей 6" xfId="1233"/>
    <cellStyle name="Мои наименования показателей 6 2" xfId="1234"/>
    <cellStyle name="Мои наименования показателей 6_46EE.2011(v1.0)" xfId="1235"/>
    <cellStyle name="Мои наименования показателей 7" xfId="1236"/>
    <cellStyle name="Мои наименования показателей 7 2" xfId="1237"/>
    <cellStyle name="Мои наименования показателей 7_46EE.2011(v1.0)" xfId="1238"/>
    <cellStyle name="Мои наименования показателей 8" xfId="1239"/>
    <cellStyle name="Мои наименования показателей 8 2" xfId="1240"/>
    <cellStyle name="Мои наименования показателей 8_46EE.2011(v1.0)" xfId="1241"/>
    <cellStyle name="Мои наименования показателей_46EE.2011" xfId="1242"/>
    <cellStyle name="Мой заголовок" xfId="1243"/>
    <cellStyle name="Мой заголовок листа" xfId="1244"/>
    <cellStyle name="назв фил" xfId="1245"/>
    <cellStyle name="Название" xfId="1246"/>
    <cellStyle name="Название 2" xfId="1247"/>
    <cellStyle name="Название 2 2" xfId="1248"/>
    <cellStyle name="Название 3" xfId="1249"/>
    <cellStyle name="Название 3 2" xfId="1250"/>
    <cellStyle name="Название 4" xfId="1251"/>
    <cellStyle name="Название 4 2" xfId="1252"/>
    <cellStyle name="Название 5" xfId="1253"/>
    <cellStyle name="Название 5 2" xfId="1254"/>
    <cellStyle name="Название 6" xfId="1255"/>
    <cellStyle name="Название 6 2" xfId="1256"/>
    <cellStyle name="Название 7" xfId="1257"/>
    <cellStyle name="Название 7 2" xfId="1258"/>
    <cellStyle name="Название 8" xfId="1259"/>
    <cellStyle name="Название 8 2" xfId="1260"/>
    <cellStyle name="Название 9" xfId="1261"/>
    <cellStyle name="Название 9 2" xfId="1262"/>
    <cellStyle name="Нейтральный" xfId="1263"/>
    <cellStyle name="Нейтральный 2" xfId="1264"/>
    <cellStyle name="Нейтральный 2 2" xfId="1265"/>
    <cellStyle name="Нейтральный 3" xfId="1266"/>
    <cellStyle name="Нейтральный 3 2" xfId="1267"/>
    <cellStyle name="Нейтральный 4" xfId="1268"/>
    <cellStyle name="Нейтральный 4 2" xfId="1269"/>
    <cellStyle name="Нейтральный 5" xfId="1270"/>
    <cellStyle name="Нейтральный 5 2" xfId="1271"/>
    <cellStyle name="Нейтральный 6" xfId="1272"/>
    <cellStyle name="Нейтральный 6 2" xfId="1273"/>
    <cellStyle name="Нейтральный 7" xfId="1274"/>
    <cellStyle name="Нейтральный 7 2" xfId="1275"/>
    <cellStyle name="Нейтральный 8" xfId="1276"/>
    <cellStyle name="Нейтральный 8 2" xfId="1277"/>
    <cellStyle name="Нейтральный 9" xfId="1278"/>
    <cellStyle name="Нейтральный 9 2" xfId="1279"/>
    <cellStyle name="Обычный 10" xfId="1280"/>
    <cellStyle name="Обычный 11" xfId="1281"/>
    <cellStyle name="Обычный 2" xfId="1282"/>
    <cellStyle name="Обычный 2 2" xfId="1283"/>
    <cellStyle name="Обычный 2 2 2" xfId="1284"/>
    <cellStyle name="Обычный 2 2 3" xfId="1285"/>
    <cellStyle name="Обычный 2 2_46EE.2011(v1.0)" xfId="1286"/>
    <cellStyle name="Обычный 2 3" xfId="1287"/>
    <cellStyle name="Обычный 2 3 2" xfId="1288"/>
    <cellStyle name="Обычный 2 3 3" xfId="1289"/>
    <cellStyle name="Обычный 2 3_46EE.2011(v1.0)" xfId="1290"/>
    <cellStyle name="Обычный 2 4" xfId="1291"/>
    <cellStyle name="Обычный 2 4 2" xfId="1292"/>
    <cellStyle name="Обычный 2 4 3" xfId="1293"/>
    <cellStyle name="Обычный 2 4_46EE.2011(v1.0)" xfId="1294"/>
    <cellStyle name="Обычный 2 5" xfId="1295"/>
    <cellStyle name="Обычный 2 5 2" xfId="1296"/>
    <cellStyle name="Обычный 2 5 3" xfId="1297"/>
    <cellStyle name="Обычный 2 5_46EE.2011(v1.0)" xfId="1298"/>
    <cellStyle name="Обычный 2 6" xfId="1299"/>
    <cellStyle name="Обычный 2 6 2" xfId="1300"/>
    <cellStyle name="Обычный 2 6 3" xfId="1301"/>
    <cellStyle name="Обычный 2 6_46EE.2011(v1.0)" xfId="1302"/>
    <cellStyle name="Обычный 2 7" xfId="1303"/>
    <cellStyle name="Обычный 2_1" xfId="1304"/>
    <cellStyle name="Обычный 3" xfId="1305"/>
    <cellStyle name="Обычный 4" xfId="1306"/>
    <cellStyle name="Обычный 4 2" xfId="1307"/>
    <cellStyle name="Обычный 4 2 2" xfId="1308"/>
    <cellStyle name="Обычный 4 2_BALANCE.WARM.2011YEAR(v1.5)" xfId="1309"/>
    <cellStyle name="Обычный 4_EE.20.MET.SVOD.2.73_v0.1" xfId="1310"/>
    <cellStyle name="Обычный 5" xfId="1311"/>
    <cellStyle name="Обычный 6" xfId="1312"/>
    <cellStyle name="Обычный 7" xfId="1313"/>
    <cellStyle name="Обычный 8" xfId="1314"/>
    <cellStyle name="Обычный 9" xfId="1315"/>
    <cellStyle name="Обычный_46EE(v6.1.1)" xfId="1316"/>
    <cellStyle name="Обычный_EE.RGEN.4.60(14.05.2009)" xfId="1317"/>
    <cellStyle name="Обычный_MON.ENERGY.EFFECT.2010(v1.0)" xfId="1318"/>
    <cellStyle name="Обычный_PREDEL.JKH.2010(v1.3)" xfId="1319"/>
    <cellStyle name="Обычный_PRIL1.ELECTR 2" xfId="1320"/>
    <cellStyle name="Обычный_ЖКУ_проект3" xfId="1321"/>
    <cellStyle name="Обычный_ЖКУ_проект3 2" xfId="1322"/>
    <cellStyle name="Обычный_Копия Факт по месяцам - сети (на оформление)" xfId="1323"/>
    <cellStyle name="Обычный_Котёл Сети" xfId="1324"/>
    <cellStyle name="Обычный_Котёл Сети_Форма 46 - передача" xfId="1325"/>
    <cellStyle name="Обычный_форма 1 водопровод для орг" xfId="1326"/>
    <cellStyle name="Обычный_Форма 22 ЖКХ" xfId="1327"/>
    <cellStyle name="Followed Hyperlink" xfId="1328"/>
    <cellStyle name="Плохой" xfId="1329"/>
    <cellStyle name="Плохой 2" xfId="1330"/>
    <cellStyle name="Плохой 2 2" xfId="1331"/>
    <cellStyle name="Плохой 3" xfId="1332"/>
    <cellStyle name="Плохой 3 2" xfId="1333"/>
    <cellStyle name="Плохой 4" xfId="1334"/>
    <cellStyle name="Плохой 4 2" xfId="1335"/>
    <cellStyle name="Плохой 5" xfId="1336"/>
    <cellStyle name="Плохой 5 2" xfId="1337"/>
    <cellStyle name="Плохой 6" xfId="1338"/>
    <cellStyle name="Плохой 6 2" xfId="1339"/>
    <cellStyle name="Плохой 7" xfId="1340"/>
    <cellStyle name="Плохой 7 2" xfId="1341"/>
    <cellStyle name="Плохой 8" xfId="1342"/>
    <cellStyle name="Плохой 8 2" xfId="1343"/>
    <cellStyle name="Плохой 9" xfId="1344"/>
    <cellStyle name="Плохой 9 2" xfId="1345"/>
    <cellStyle name="По центру с переносом" xfId="1346"/>
    <cellStyle name="По ширине с переносом" xfId="1347"/>
    <cellStyle name="Поле ввода" xfId="1348"/>
    <cellStyle name="Пояснение" xfId="1349"/>
    <cellStyle name="Пояснение 2" xfId="1350"/>
    <cellStyle name="Пояснение 2 2" xfId="1351"/>
    <cellStyle name="Пояснение 3" xfId="1352"/>
    <cellStyle name="Пояснение 3 2" xfId="1353"/>
    <cellStyle name="Пояснение 4" xfId="1354"/>
    <cellStyle name="Пояснение 4 2" xfId="1355"/>
    <cellStyle name="Пояснение 5" xfId="1356"/>
    <cellStyle name="Пояснение 5 2" xfId="1357"/>
    <cellStyle name="Пояснение 6" xfId="1358"/>
    <cellStyle name="Пояснение 6 2" xfId="1359"/>
    <cellStyle name="Пояснение 7" xfId="1360"/>
    <cellStyle name="Пояснение 7 2" xfId="1361"/>
    <cellStyle name="Пояснение 8" xfId="1362"/>
    <cellStyle name="Пояснение 8 2" xfId="1363"/>
    <cellStyle name="Пояснение 9" xfId="1364"/>
    <cellStyle name="Пояснение 9 2" xfId="1365"/>
    <cellStyle name="Примечание" xfId="1366"/>
    <cellStyle name="Примечание 10" xfId="1367"/>
    <cellStyle name="Примечание 10 2" xfId="1368"/>
    <cellStyle name="Примечание 10_46EE.2011(v1.0)" xfId="1369"/>
    <cellStyle name="Примечание 11" xfId="1370"/>
    <cellStyle name="Примечание 11 2" xfId="1371"/>
    <cellStyle name="Примечание 11_46EE.2011(v1.0)" xfId="1372"/>
    <cellStyle name="Примечание 12" xfId="1373"/>
    <cellStyle name="Примечание 12 2" xfId="1374"/>
    <cellStyle name="Примечание 12_46EE.2011(v1.0)" xfId="1375"/>
    <cellStyle name="Примечание 2" xfId="1376"/>
    <cellStyle name="Примечание 2 2" xfId="1377"/>
    <cellStyle name="Примечание 2 3" xfId="1378"/>
    <cellStyle name="Примечание 2 4" xfId="1379"/>
    <cellStyle name="Примечание 2 5" xfId="1380"/>
    <cellStyle name="Примечание 2 6" xfId="1381"/>
    <cellStyle name="Примечание 2 7" xfId="1382"/>
    <cellStyle name="Примечание 2 8" xfId="1383"/>
    <cellStyle name="Примечание 2 9" xfId="1384"/>
    <cellStyle name="Примечание 2_46EE.2011(v1.0)" xfId="1385"/>
    <cellStyle name="Примечание 3" xfId="1386"/>
    <cellStyle name="Примечание 3 2" xfId="1387"/>
    <cellStyle name="Примечание 3 3" xfId="1388"/>
    <cellStyle name="Примечание 3 4" xfId="1389"/>
    <cellStyle name="Примечание 3 5" xfId="1390"/>
    <cellStyle name="Примечание 3 6" xfId="1391"/>
    <cellStyle name="Примечание 3 7" xfId="1392"/>
    <cellStyle name="Примечание 3 8" xfId="1393"/>
    <cellStyle name="Примечание 3 9" xfId="1394"/>
    <cellStyle name="Примечание 3_46EE.2011(v1.0)" xfId="1395"/>
    <cellStyle name="Примечание 4" xfId="1396"/>
    <cellStyle name="Примечание 4 2" xfId="1397"/>
    <cellStyle name="Примечание 4 3" xfId="1398"/>
    <cellStyle name="Примечание 4 4" xfId="1399"/>
    <cellStyle name="Примечание 4 5" xfId="1400"/>
    <cellStyle name="Примечание 4 6" xfId="1401"/>
    <cellStyle name="Примечание 4 7" xfId="1402"/>
    <cellStyle name="Примечание 4 8" xfId="1403"/>
    <cellStyle name="Примечание 4 9" xfId="1404"/>
    <cellStyle name="Примечание 4_46EE.2011(v1.0)" xfId="1405"/>
    <cellStyle name="Примечание 5" xfId="1406"/>
    <cellStyle name="Примечание 5 2" xfId="1407"/>
    <cellStyle name="Примечание 5 3" xfId="1408"/>
    <cellStyle name="Примечание 5 4" xfId="1409"/>
    <cellStyle name="Примечание 5 5" xfId="1410"/>
    <cellStyle name="Примечание 5 6" xfId="1411"/>
    <cellStyle name="Примечание 5 7" xfId="1412"/>
    <cellStyle name="Примечание 5 8" xfId="1413"/>
    <cellStyle name="Примечание 5 9" xfId="1414"/>
    <cellStyle name="Примечание 5_46EE.2011(v1.0)" xfId="1415"/>
    <cellStyle name="Примечание 6" xfId="1416"/>
    <cellStyle name="Примечание 6 2" xfId="1417"/>
    <cellStyle name="Примечание 6_46EE.2011(v1.0)" xfId="1418"/>
    <cellStyle name="Примечание 7" xfId="1419"/>
    <cellStyle name="Примечание 7 2" xfId="1420"/>
    <cellStyle name="Примечание 7_46EE.2011(v1.0)" xfId="1421"/>
    <cellStyle name="Примечание 8" xfId="1422"/>
    <cellStyle name="Примечание 8 2" xfId="1423"/>
    <cellStyle name="Примечание 8_46EE.2011(v1.0)" xfId="1424"/>
    <cellStyle name="Примечание 9" xfId="1425"/>
    <cellStyle name="Примечание 9 2" xfId="1426"/>
    <cellStyle name="Примечание 9_46EE.2011(v1.0)" xfId="1427"/>
    <cellStyle name="Примечание_Обновленный шаблон - Сбыт 23.06" xfId="1428"/>
    <cellStyle name="Percent" xfId="1429"/>
    <cellStyle name="Процентный 10" xfId="1430"/>
    <cellStyle name="Процентный 2" xfId="1431"/>
    <cellStyle name="Процентный 2 2" xfId="1432"/>
    <cellStyle name="Процентный 2 3" xfId="1433"/>
    <cellStyle name="Процентный 3" xfId="1434"/>
    <cellStyle name="Процентный 4" xfId="1435"/>
    <cellStyle name="Процентный 5" xfId="1436"/>
    <cellStyle name="Процентный 9" xfId="1437"/>
    <cellStyle name="Связанная ячейка" xfId="1438"/>
    <cellStyle name="Связанная ячейка 2" xfId="1439"/>
    <cellStyle name="Связанная ячейка 2 2" xfId="1440"/>
    <cellStyle name="Связанная ячейка 2_46EE.2011(v1.0)" xfId="1441"/>
    <cellStyle name="Связанная ячейка 3" xfId="1442"/>
    <cellStyle name="Связанная ячейка 3 2" xfId="1443"/>
    <cellStyle name="Связанная ячейка 3_46EE.2011(v1.0)" xfId="1444"/>
    <cellStyle name="Связанная ячейка 4" xfId="1445"/>
    <cellStyle name="Связанная ячейка 4 2" xfId="1446"/>
    <cellStyle name="Связанная ячейка 4_46EE.2011(v1.0)" xfId="1447"/>
    <cellStyle name="Связанная ячейка 5" xfId="1448"/>
    <cellStyle name="Связанная ячейка 5 2" xfId="1449"/>
    <cellStyle name="Связанная ячейка 5_46EE.2011(v1.0)" xfId="1450"/>
    <cellStyle name="Связанная ячейка 6" xfId="1451"/>
    <cellStyle name="Связанная ячейка 6 2" xfId="1452"/>
    <cellStyle name="Связанная ячейка 6_46EE.2011(v1.0)" xfId="1453"/>
    <cellStyle name="Связанная ячейка 7" xfId="1454"/>
    <cellStyle name="Связанная ячейка 7 2" xfId="1455"/>
    <cellStyle name="Связанная ячейка 7_46EE.2011(v1.0)" xfId="1456"/>
    <cellStyle name="Связанная ячейка 8" xfId="1457"/>
    <cellStyle name="Связанная ячейка 8 2" xfId="1458"/>
    <cellStyle name="Связанная ячейка 8_46EE.2011(v1.0)" xfId="1459"/>
    <cellStyle name="Связанная ячейка 9" xfId="1460"/>
    <cellStyle name="Связанная ячейка 9 2" xfId="1461"/>
    <cellStyle name="Связанная ячейка 9_46EE.2011(v1.0)" xfId="1462"/>
    <cellStyle name="Стиль 1" xfId="1463"/>
    <cellStyle name="Стиль 1 2" xfId="1464"/>
    <cellStyle name="Стиль 1 2 2" xfId="1465"/>
    <cellStyle name="ТЕКСТ" xfId="1466"/>
    <cellStyle name="ТЕКСТ 2" xfId="1467"/>
    <cellStyle name="ТЕКСТ 3" xfId="1468"/>
    <cellStyle name="ТЕКСТ 4" xfId="1469"/>
    <cellStyle name="ТЕКСТ 5" xfId="1470"/>
    <cellStyle name="ТЕКСТ 6" xfId="1471"/>
    <cellStyle name="ТЕКСТ 7" xfId="1472"/>
    <cellStyle name="ТЕКСТ 8" xfId="1473"/>
    <cellStyle name="ТЕКСТ 9" xfId="1474"/>
    <cellStyle name="Текст предупреждения" xfId="1475"/>
    <cellStyle name="Текст предупреждения 2" xfId="1476"/>
    <cellStyle name="Текст предупреждения 2 2" xfId="1477"/>
    <cellStyle name="Текст предупреждения 3" xfId="1478"/>
    <cellStyle name="Текст предупреждения 3 2" xfId="1479"/>
    <cellStyle name="Текст предупреждения 4" xfId="1480"/>
    <cellStyle name="Текст предупреждения 4 2" xfId="1481"/>
    <cellStyle name="Текст предупреждения 5" xfId="1482"/>
    <cellStyle name="Текст предупреждения 5 2" xfId="1483"/>
    <cellStyle name="Текст предупреждения 6" xfId="1484"/>
    <cellStyle name="Текст предупреждения 6 2" xfId="1485"/>
    <cellStyle name="Текст предупреждения 7" xfId="1486"/>
    <cellStyle name="Текст предупреждения 7 2" xfId="1487"/>
    <cellStyle name="Текст предупреждения 8" xfId="1488"/>
    <cellStyle name="Текст предупреждения 8 2" xfId="1489"/>
    <cellStyle name="Текст предупреждения 9" xfId="1490"/>
    <cellStyle name="Текст предупреждения 9 2" xfId="1491"/>
    <cellStyle name="Текстовый" xfId="1492"/>
    <cellStyle name="Текстовый 2" xfId="1493"/>
    <cellStyle name="Текстовый 3" xfId="1494"/>
    <cellStyle name="Текстовый 4" xfId="1495"/>
    <cellStyle name="Текстовый 5" xfId="1496"/>
    <cellStyle name="Текстовый 6" xfId="1497"/>
    <cellStyle name="Текстовый 7" xfId="1498"/>
    <cellStyle name="Текстовый 8" xfId="1499"/>
    <cellStyle name="Текстовый 9" xfId="1500"/>
    <cellStyle name="Текстовый_1" xfId="1501"/>
    <cellStyle name="Тысячи [0]_22гк" xfId="1502"/>
    <cellStyle name="Тысячи_22гк" xfId="1503"/>
    <cellStyle name="ФИКСИРОВАННЫЙ" xfId="1504"/>
    <cellStyle name="ФИКСИРОВАННЫЙ 2" xfId="1505"/>
    <cellStyle name="ФИКСИРОВАННЫЙ 3" xfId="1506"/>
    <cellStyle name="ФИКСИРОВАННЫЙ 4" xfId="1507"/>
    <cellStyle name="ФИКСИРОВАННЫЙ 5" xfId="1508"/>
    <cellStyle name="ФИКСИРОВАННЫЙ 6" xfId="1509"/>
    <cellStyle name="ФИКСИРОВАННЫЙ 7" xfId="1510"/>
    <cellStyle name="ФИКСИРОВАННЫЙ 8" xfId="1511"/>
    <cellStyle name="ФИКСИРОВАННЫЙ 9" xfId="1512"/>
    <cellStyle name="ФИКСИРОВАННЫЙ_1" xfId="1513"/>
    <cellStyle name="Comma" xfId="1514"/>
    <cellStyle name="Comma [0]" xfId="1515"/>
    <cellStyle name="Финансовый 2" xfId="1516"/>
    <cellStyle name="Финансовый 2 2" xfId="1517"/>
    <cellStyle name="Финансовый 2 2 2" xfId="1518"/>
    <cellStyle name="Финансовый 2 2_OREP.KU.2011.MONTHLY.02(v0.1)" xfId="1519"/>
    <cellStyle name="Финансовый 2 3" xfId="1520"/>
    <cellStyle name="Финансовый 2_46EE.2011(v1.0)" xfId="1521"/>
    <cellStyle name="Финансовый 3" xfId="1522"/>
    <cellStyle name="Финансовый 3 2" xfId="1523"/>
    <cellStyle name="Финансовый 3_OREP.KU.2011.MONTHLY.02(v0.1)" xfId="1524"/>
    <cellStyle name="Финансовый 4" xfId="1525"/>
    <cellStyle name="Финансовый 6" xfId="1526"/>
    <cellStyle name="Формула" xfId="1527"/>
    <cellStyle name="Формула 2" xfId="1528"/>
    <cellStyle name="Формула_A РТ 2009 Рязаньэнерго" xfId="1529"/>
    <cellStyle name="ФормулаВБ" xfId="1530"/>
    <cellStyle name="ФормулаНаКонтроль" xfId="1531"/>
    <cellStyle name="Хороший" xfId="1532"/>
    <cellStyle name="Хороший 2" xfId="1533"/>
    <cellStyle name="Хороший 2 2" xfId="1534"/>
    <cellStyle name="Хороший 3" xfId="1535"/>
    <cellStyle name="Хороший 3 2" xfId="1536"/>
    <cellStyle name="Хороший 4" xfId="1537"/>
    <cellStyle name="Хороший 4 2" xfId="1538"/>
    <cellStyle name="Хороший 5" xfId="1539"/>
    <cellStyle name="Хороший 5 2" xfId="1540"/>
    <cellStyle name="Хороший 6" xfId="1541"/>
    <cellStyle name="Хороший 6 2" xfId="1542"/>
    <cellStyle name="Хороший 7" xfId="1543"/>
    <cellStyle name="Хороший 7 2" xfId="1544"/>
    <cellStyle name="Хороший 8" xfId="1545"/>
    <cellStyle name="Хороший 8 2" xfId="1546"/>
    <cellStyle name="Хороший 9" xfId="1547"/>
    <cellStyle name="Хороший 9 2" xfId="1548"/>
    <cellStyle name="Цифры по центру с десятыми" xfId="1549"/>
    <cellStyle name="Џђћ–…ќ’ќ›‰" xfId="1550"/>
    <cellStyle name="Шапка таблицы" xfId="1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NET.FACT\KOTEL.NET.FACT.3.23%201%20&#1087;_&#1075;&#1086;&#1076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NET.FACT\KOTEL.NET.FACT.3.23%202%20&#1087;_&#1075;&#1086;&#1076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NET.FACT\KOTEL.NET.FACT.3.23%20&#1082;&#1086;&#1088;&#1088;&#1077;&#1082;&#1090;&#1080;&#1088;&#1086;&#1074;&#1082;&#1072;%20&#1079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G22">
            <v>2224.38</v>
          </cell>
          <cell r="H22">
            <v>2414.437252920001</v>
          </cell>
          <cell r="I22">
            <v>564.6870000000001</v>
          </cell>
        </row>
        <row r="23">
          <cell r="I23">
            <v>2210.281</v>
          </cell>
        </row>
        <row r="27">
          <cell r="I27">
            <v>1943.8559999999986</v>
          </cell>
        </row>
        <row r="31">
          <cell r="J31">
            <v>2224.38</v>
          </cell>
        </row>
        <row r="32">
          <cell r="I32">
            <v>2414.437252920001</v>
          </cell>
        </row>
        <row r="39">
          <cell r="I39">
            <v>2155.361</v>
          </cell>
        </row>
        <row r="40">
          <cell r="I40">
            <v>3749.377</v>
          </cell>
          <cell r="J40">
            <v>2222.723</v>
          </cell>
        </row>
        <row r="44">
          <cell r="I44">
            <v>1017.7074000000003</v>
          </cell>
        </row>
        <row r="60">
          <cell r="I60">
            <v>210.81585291999903</v>
          </cell>
          <cell r="J60">
            <v>1.657</v>
          </cell>
        </row>
        <row r="125">
          <cell r="I125">
            <v>3422.041273</v>
          </cell>
          <cell r="J125">
            <v>578.70816</v>
          </cell>
        </row>
        <row r="141">
          <cell r="I141">
            <v>7435.029509999999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G22">
            <v>1734.56</v>
          </cell>
          <cell r="H22">
            <v>1979.2652939999994</v>
          </cell>
          <cell r="I22">
            <v>628.0939999999999</v>
          </cell>
        </row>
        <row r="23">
          <cell r="I23">
            <v>2750.46678</v>
          </cell>
        </row>
        <row r="27">
          <cell r="I27">
            <v>1564.632</v>
          </cell>
        </row>
        <row r="31">
          <cell r="J31">
            <v>1734.56</v>
          </cell>
        </row>
        <row r="32">
          <cell r="I32">
            <v>1979.2652939999994</v>
          </cell>
        </row>
        <row r="39">
          <cell r="I39">
            <v>2691.808336</v>
          </cell>
        </row>
        <row r="40">
          <cell r="I40">
            <v>3296.139</v>
          </cell>
          <cell r="J40">
            <v>1690.0790000000002</v>
          </cell>
        </row>
        <row r="44">
          <cell r="I44">
            <v>747.378</v>
          </cell>
        </row>
        <row r="60">
          <cell r="I60">
            <v>187.13263799999945</v>
          </cell>
          <cell r="J60">
            <v>44.480850000000004</v>
          </cell>
        </row>
        <row r="125">
          <cell r="I125">
            <v>5393.387584000001</v>
          </cell>
          <cell r="J125">
            <v>486.03290999999996</v>
          </cell>
        </row>
        <row r="141">
          <cell r="G141">
            <v>985.16499</v>
          </cell>
          <cell r="H141">
            <v>1734.0525099999998</v>
          </cell>
          <cell r="I141">
            <v>4556.71870438</v>
          </cell>
          <cell r="J141">
            <v>1275.6186400000001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-196.779</v>
          </cell>
        </row>
        <row r="23">
          <cell r="I23">
            <v>94.298</v>
          </cell>
        </row>
        <row r="33">
          <cell r="J33">
            <v>905.755</v>
          </cell>
        </row>
        <row r="39">
          <cell r="I39">
            <v>83.29</v>
          </cell>
        </row>
        <row r="40">
          <cell r="I40">
            <v>-852.121</v>
          </cell>
          <cell r="J40">
            <v>815.928</v>
          </cell>
        </row>
        <row r="60">
          <cell r="I60">
            <v>-239.405</v>
          </cell>
          <cell r="J60">
            <v>89.827</v>
          </cell>
        </row>
        <row r="125">
          <cell r="I125">
            <v>-128.99225011999994</v>
          </cell>
          <cell r="J125">
            <v>207.69232011999995</v>
          </cell>
        </row>
        <row r="141">
          <cell r="I141">
            <v>5307.78766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view="pageBreakPreview" zoomScale="80" zoomScaleSheetLayoutView="80" workbookViewId="0" topLeftCell="C17">
      <selection activeCell="G3" sqref="G3:H3"/>
    </sheetView>
  </sheetViews>
  <sheetFormatPr defaultColWidth="9.125" defaultRowHeight="12.75"/>
  <cols>
    <col min="1" max="1" width="16.625" style="13" hidden="1" customWidth="1"/>
    <col min="2" max="2" width="16.625" style="16" hidden="1" customWidth="1"/>
    <col min="3" max="3" width="2.625" style="17" customWidth="1"/>
    <col min="4" max="4" width="2.625" style="19" customWidth="1"/>
    <col min="5" max="5" width="33.125" style="19" customWidth="1"/>
    <col min="6" max="6" width="21.50390625" style="19" customWidth="1"/>
    <col min="7" max="7" width="40.625" style="26" customWidth="1"/>
    <col min="8" max="9" width="2.625" style="19" customWidth="1"/>
    <col min="10" max="12" width="9.125" style="19" customWidth="1"/>
    <col min="13" max="13" width="21.875" style="19" customWidth="1"/>
    <col min="14" max="16384" width="9.125" style="19" customWidth="1"/>
  </cols>
  <sheetData>
    <row r="1" spans="1:7" s="14" customFormat="1" ht="35.25" customHeight="1" hidden="1">
      <c r="A1" s="13"/>
      <c r="B1" s="13"/>
      <c r="C1" s="13"/>
      <c r="G1" s="15"/>
    </row>
    <row r="2" spans="1:14" s="14" customFormat="1" ht="12" customHeight="1">
      <c r="A2" s="16"/>
      <c r="B2" s="16"/>
      <c r="C2" s="17"/>
      <c r="G2" s="15"/>
      <c r="M2" s="18" t="s">
        <v>16</v>
      </c>
      <c r="N2" s="1">
        <f>god</f>
        <v>2013</v>
      </c>
    </row>
    <row r="3" spans="1:14" ht="15" customHeight="1">
      <c r="A3" s="16"/>
      <c r="D3" s="116"/>
      <c r="E3" s="117"/>
      <c r="F3" s="118"/>
      <c r="G3" s="190" t="e">
        <f>version</f>
        <v>#REF!</v>
      </c>
      <c r="H3" s="191"/>
      <c r="M3" s="18" t="s">
        <v>116</v>
      </c>
      <c r="N3" s="1">
        <f>N2-1</f>
        <v>2012</v>
      </c>
    </row>
    <row r="4" spans="4:14" ht="30" customHeight="1" thickBot="1">
      <c r="D4" s="114"/>
      <c r="E4" s="192" t="s">
        <v>169</v>
      </c>
      <c r="F4" s="193"/>
      <c r="G4" s="194"/>
      <c r="H4" s="122"/>
      <c r="M4" s="18" t="s">
        <v>117</v>
      </c>
      <c r="N4" s="1">
        <f>N2-2</f>
        <v>2011</v>
      </c>
    </row>
    <row r="5" spans="4:8" ht="11.25">
      <c r="D5" s="114"/>
      <c r="E5" s="20"/>
      <c r="F5" s="20"/>
      <c r="G5" s="21"/>
      <c r="H5" s="122"/>
    </row>
    <row r="6" spans="4:8" ht="30" customHeight="1" thickBot="1">
      <c r="D6" s="114"/>
      <c r="E6" s="100" t="s">
        <v>17</v>
      </c>
      <c r="F6" s="197" t="s">
        <v>59</v>
      </c>
      <c r="G6" s="198"/>
      <c r="H6" s="122"/>
    </row>
    <row r="7" spans="1:8" ht="12" customHeight="1">
      <c r="A7" s="2"/>
      <c r="D7" s="114"/>
      <c r="E7" s="3"/>
      <c r="F7" s="4" t="s">
        <v>18</v>
      </c>
      <c r="G7" s="21" t="s">
        <v>146</v>
      </c>
      <c r="H7" s="122"/>
    </row>
    <row r="8" spans="1:8" ht="30" customHeight="1" thickBot="1">
      <c r="A8" s="2"/>
      <c r="D8" s="114"/>
      <c r="E8" s="101" t="s">
        <v>16</v>
      </c>
      <c r="F8" s="102">
        <v>2013</v>
      </c>
      <c r="G8" s="103" t="s">
        <v>18</v>
      </c>
      <c r="H8" s="122"/>
    </row>
    <row r="9" spans="1:8" ht="12" customHeight="1">
      <c r="A9" s="2"/>
      <c r="D9" s="114"/>
      <c r="E9" s="35"/>
      <c r="F9" s="4"/>
      <c r="G9" s="21"/>
      <c r="H9" s="122"/>
    </row>
    <row r="10" spans="1:8" ht="30" customHeight="1" thickBot="1">
      <c r="A10" s="2"/>
      <c r="D10" s="114"/>
      <c r="E10" s="104" t="s">
        <v>19</v>
      </c>
      <c r="F10" s="199" t="s">
        <v>528</v>
      </c>
      <c r="G10" s="200"/>
      <c r="H10" s="122"/>
    </row>
    <row r="11" spans="1:8" ht="24" customHeight="1">
      <c r="A11" s="2"/>
      <c r="D11" s="114"/>
      <c r="E11" s="20"/>
      <c r="F11" s="20"/>
      <c r="G11" s="20"/>
      <c r="H11" s="122"/>
    </row>
    <row r="12" spans="1:8" ht="24" customHeight="1">
      <c r="A12" s="2"/>
      <c r="D12" s="114"/>
      <c r="E12" s="105" t="s">
        <v>20</v>
      </c>
      <c r="F12" s="107" t="s">
        <v>529</v>
      </c>
      <c r="G12" s="201" t="s">
        <v>654</v>
      </c>
      <c r="H12" s="122"/>
    </row>
    <row r="13" spans="1:8" ht="24" customHeight="1" thickBot="1">
      <c r="A13" s="2"/>
      <c r="D13" s="114"/>
      <c r="E13" s="106" t="s">
        <v>21</v>
      </c>
      <c r="F13" s="108" t="s">
        <v>286</v>
      </c>
      <c r="G13" s="201"/>
      <c r="H13" s="122"/>
    </row>
    <row r="14" spans="1:8" ht="12" customHeight="1">
      <c r="A14" s="2"/>
      <c r="D14" s="114"/>
      <c r="E14" s="20"/>
      <c r="F14" s="20"/>
      <c r="G14" s="21"/>
      <c r="H14" s="122"/>
    </row>
    <row r="15" spans="1:8" ht="30" customHeight="1">
      <c r="A15" s="22"/>
      <c r="D15" s="114"/>
      <c r="E15" s="195" t="s">
        <v>22</v>
      </c>
      <c r="F15" s="196"/>
      <c r="G15" s="110" t="s">
        <v>586</v>
      </c>
      <c r="H15" s="122"/>
    </row>
    <row r="16" spans="1:8" ht="30" customHeight="1">
      <c r="A16" s="22"/>
      <c r="D16" s="114"/>
      <c r="E16" s="188" t="s">
        <v>23</v>
      </c>
      <c r="F16" s="189"/>
      <c r="G16" s="111" t="s">
        <v>586</v>
      </c>
      <c r="H16" s="122"/>
    </row>
    <row r="17" spans="1:8" ht="21" customHeight="1">
      <c r="A17" s="22"/>
      <c r="D17" s="114"/>
      <c r="E17" s="185" t="s">
        <v>24</v>
      </c>
      <c r="F17" s="23" t="s">
        <v>25</v>
      </c>
      <c r="G17" s="111" t="s">
        <v>587</v>
      </c>
      <c r="H17" s="122"/>
    </row>
    <row r="18" spans="1:8" ht="21" customHeight="1">
      <c r="A18" s="22"/>
      <c r="D18" s="114"/>
      <c r="E18" s="185"/>
      <c r="F18" s="23" t="s">
        <v>215</v>
      </c>
      <c r="G18" s="111" t="s">
        <v>588</v>
      </c>
      <c r="H18" s="122"/>
    </row>
    <row r="19" spans="1:8" ht="21" customHeight="1">
      <c r="A19" s="22"/>
      <c r="D19" s="114"/>
      <c r="E19" s="185" t="s">
        <v>26</v>
      </c>
      <c r="F19" s="23" t="s">
        <v>25</v>
      </c>
      <c r="G19" s="111" t="s">
        <v>655</v>
      </c>
      <c r="H19" s="122"/>
    </row>
    <row r="20" spans="1:8" ht="21" customHeight="1">
      <c r="A20" s="22"/>
      <c r="D20" s="114"/>
      <c r="E20" s="185"/>
      <c r="F20" s="23" t="s">
        <v>215</v>
      </c>
      <c r="G20" s="111" t="s">
        <v>590</v>
      </c>
      <c r="H20" s="122"/>
    </row>
    <row r="21" spans="1:8" ht="21" customHeight="1">
      <c r="A21" s="22"/>
      <c r="B21" s="5"/>
      <c r="D21" s="115"/>
      <c r="E21" s="186" t="s">
        <v>27</v>
      </c>
      <c r="F21" s="6" t="s">
        <v>25</v>
      </c>
      <c r="G21" s="112" t="s">
        <v>589</v>
      </c>
      <c r="H21" s="123"/>
    </row>
    <row r="22" spans="1:8" ht="21" customHeight="1">
      <c r="A22" s="22"/>
      <c r="B22" s="5"/>
      <c r="D22" s="115"/>
      <c r="E22" s="186"/>
      <c r="F22" s="6" t="s">
        <v>28</v>
      </c>
      <c r="G22" s="112" t="s">
        <v>591</v>
      </c>
      <c r="H22" s="123"/>
    </row>
    <row r="23" spans="1:8" ht="21" customHeight="1">
      <c r="A23" s="22"/>
      <c r="B23" s="5"/>
      <c r="D23" s="115"/>
      <c r="E23" s="186"/>
      <c r="F23" s="23" t="s">
        <v>215</v>
      </c>
      <c r="G23" s="112" t="s">
        <v>601</v>
      </c>
      <c r="H23" s="123"/>
    </row>
    <row r="24" spans="1:8" ht="21" customHeight="1" thickBot="1">
      <c r="A24" s="22"/>
      <c r="B24" s="5"/>
      <c r="D24" s="115"/>
      <c r="E24" s="187"/>
      <c r="F24" s="109" t="s">
        <v>29</v>
      </c>
      <c r="G24" s="113" t="s">
        <v>602</v>
      </c>
      <c r="H24" s="123"/>
    </row>
    <row r="25" spans="4:8" ht="12" thickBot="1">
      <c r="D25" s="119"/>
      <c r="E25" s="120"/>
      <c r="F25" s="120"/>
      <c r="G25" s="121"/>
      <c r="H25" s="124"/>
    </row>
    <row r="31" ht="11.25">
      <c r="G31" s="24"/>
    </row>
    <row r="38" ht="11.25">
      <c r="Z38" s="25"/>
    </row>
    <row r="39" ht="11.25">
      <c r="Z39" s="25"/>
    </row>
    <row r="40" ht="11.25">
      <c r="Z40" s="25"/>
    </row>
    <row r="41" ht="11.25">
      <c r="Z41" s="25"/>
    </row>
    <row r="42" ht="11.25">
      <c r="Z42" s="25"/>
    </row>
    <row r="43" ht="11.25">
      <c r="Z43" s="25"/>
    </row>
    <row r="44" ht="11.25">
      <c r="Z44" s="25"/>
    </row>
    <row r="45" ht="11.25">
      <c r="Z45" s="25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1.1811023622047245" right="0.35433070866141736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50"/>
  <sheetViews>
    <sheetView showGridLines="0" tabSelected="1" view="pageBreakPreview" zoomScale="80" zoomScaleNormal="80" zoomScaleSheetLayoutView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65" sqref="J65"/>
    </sheetView>
  </sheetViews>
  <sheetFormatPr defaultColWidth="10.375" defaultRowHeight="12.75"/>
  <cols>
    <col min="1" max="2" width="10.375" style="76" hidden="1" customWidth="1"/>
    <col min="3" max="3" width="9.875" style="44" customWidth="1"/>
    <col min="4" max="4" width="6.625" style="79" customWidth="1"/>
    <col min="5" max="5" width="51.50390625" style="80" customWidth="1"/>
    <col min="6" max="10" width="15.625" style="44" customWidth="1"/>
    <col min="11" max="12" width="2.625" style="44" customWidth="1"/>
    <col min="13" max="16384" width="10.375" style="44" customWidth="1"/>
  </cols>
  <sheetData>
    <row r="1" spans="1:12" s="76" customFormat="1" ht="11.25" hidden="1">
      <c r="A1" s="46"/>
      <c r="B1" s="46"/>
      <c r="C1" s="46"/>
      <c r="D1" s="47"/>
      <c r="E1" s="48"/>
      <c r="F1" s="46"/>
      <c r="G1" s="46"/>
      <c r="H1" s="46"/>
      <c r="I1" s="46"/>
      <c r="J1" s="46"/>
      <c r="K1" s="46"/>
      <c r="L1" s="46"/>
    </row>
    <row r="2" spans="1:12" s="76" customFormat="1" ht="11.25" hidden="1">
      <c r="A2" s="46"/>
      <c r="B2" s="46"/>
      <c r="C2" s="46"/>
      <c r="D2" s="47"/>
      <c r="E2" s="48"/>
      <c r="F2" s="46"/>
      <c r="G2" s="46"/>
      <c r="H2" s="46"/>
      <c r="I2" s="46"/>
      <c r="J2" s="46"/>
      <c r="K2" s="46"/>
      <c r="L2" s="46"/>
    </row>
    <row r="3" spans="1:12" s="76" customFormat="1" ht="11.25" hidden="1">
      <c r="A3" s="46"/>
      <c r="B3" s="46"/>
      <c r="C3" s="46"/>
      <c r="D3" s="47"/>
      <c r="E3" s="48"/>
      <c r="F3" s="46"/>
      <c r="G3" s="46"/>
      <c r="H3" s="46"/>
      <c r="I3" s="46"/>
      <c r="J3" s="46"/>
      <c r="K3" s="46"/>
      <c r="L3" s="46"/>
    </row>
    <row r="4" spans="1:12" s="76" customFormat="1" ht="11.25" hidden="1">
      <c r="A4" s="46"/>
      <c r="B4" s="46"/>
      <c r="C4" s="46"/>
      <c r="D4" s="47"/>
      <c r="E4" s="48"/>
      <c r="F4" s="46"/>
      <c r="G4" s="46"/>
      <c r="H4" s="46"/>
      <c r="I4" s="46"/>
      <c r="J4" s="46"/>
      <c r="K4" s="46"/>
      <c r="L4" s="46"/>
    </row>
    <row r="5" spans="1:12" s="76" customFormat="1" ht="11.25" hidden="1">
      <c r="A5" s="46"/>
      <c r="B5" s="46"/>
      <c r="C5" s="46"/>
      <c r="D5" s="47"/>
      <c r="E5" s="48"/>
      <c r="F5" s="46"/>
      <c r="G5" s="46"/>
      <c r="H5" s="46"/>
      <c r="I5" s="46"/>
      <c r="J5" s="46"/>
      <c r="K5" s="46"/>
      <c r="L5" s="46"/>
    </row>
    <row r="6" spans="1:12" s="76" customFormat="1" ht="11.25" hidden="1">
      <c r="A6" s="46"/>
      <c r="B6" s="46"/>
      <c r="C6" s="46"/>
      <c r="D6" s="47"/>
      <c r="E6" s="48"/>
      <c r="F6" s="46"/>
      <c r="G6" s="46"/>
      <c r="H6" s="46"/>
      <c r="I6" s="46"/>
      <c r="J6" s="46"/>
      <c r="K6" s="46"/>
      <c r="L6" s="46"/>
    </row>
    <row r="7" spans="1:12" s="76" customFormat="1" ht="11.25">
      <c r="A7" s="46"/>
      <c r="B7" s="46"/>
      <c r="C7" s="46"/>
      <c r="D7" s="47"/>
      <c r="E7" s="48"/>
      <c r="F7" s="46"/>
      <c r="G7" s="46"/>
      <c r="H7" s="46"/>
      <c r="I7" s="46"/>
      <c r="J7" s="46"/>
      <c r="K7" s="46"/>
      <c r="L7" s="46"/>
    </row>
    <row r="8" spans="1:11" ht="11.25">
      <c r="A8" s="45"/>
      <c r="B8" s="46"/>
      <c r="C8" s="36"/>
      <c r="D8" s="38"/>
      <c r="E8" s="39"/>
      <c r="F8" s="37"/>
      <c r="G8" s="37"/>
      <c r="H8" s="37"/>
      <c r="I8" s="37"/>
      <c r="J8" s="37"/>
      <c r="K8" s="40"/>
    </row>
    <row r="9" spans="1:11" ht="30" customHeight="1" thickBot="1">
      <c r="A9" s="45"/>
      <c r="B9" s="46"/>
      <c r="C9" s="41"/>
      <c r="D9" s="205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2013 года</v>
      </c>
      <c r="E9" s="206"/>
      <c r="F9" s="206"/>
      <c r="G9" s="206"/>
      <c r="H9" s="206"/>
      <c r="I9" s="206"/>
      <c r="J9" s="207"/>
      <c r="K9" s="42"/>
    </row>
    <row r="10" spans="1:11" ht="12" customHeight="1">
      <c r="A10" s="45"/>
      <c r="B10" s="46"/>
      <c r="C10" s="41"/>
      <c r="D10" s="65"/>
      <c r="E10" s="97"/>
      <c r="F10" s="66"/>
      <c r="G10" s="66"/>
      <c r="H10" s="66"/>
      <c r="I10" s="66"/>
      <c r="J10" s="66"/>
      <c r="K10" s="42"/>
    </row>
    <row r="11" spans="1:11" ht="15" customHeight="1">
      <c r="A11" s="45"/>
      <c r="B11" s="46"/>
      <c r="C11" s="41"/>
      <c r="D11" s="65"/>
      <c r="E11" s="125" t="s">
        <v>208</v>
      </c>
      <c r="F11" s="66"/>
      <c r="G11" s="214" t="s">
        <v>216</v>
      </c>
      <c r="H11" s="214"/>
      <c r="I11" s="66"/>
      <c r="J11" s="66"/>
      <c r="K11" s="42"/>
    </row>
    <row r="12" spans="1:11" ht="15" customHeight="1" thickBot="1">
      <c r="A12" s="45"/>
      <c r="B12" s="46"/>
      <c r="C12" s="41"/>
      <c r="D12" s="65"/>
      <c r="E12" s="126">
        <v>3</v>
      </c>
      <c r="F12" s="66"/>
      <c r="G12" s="214"/>
      <c r="H12" s="214"/>
      <c r="I12" s="66"/>
      <c r="J12" s="66"/>
      <c r="K12" s="42"/>
    </row>
    <row r="13" spans="1:11" ht="12" customHeight="1">
      <c r="A13" s="45"/>
      <c r="B13" s="46"/>
      <c r="C13" s="41"/>
      <c r="D13" s="65"/>
      <c r="E13" s="97"/>
      <c r="F13" s="66"/>
      <c r="G13" s="66"/>
      <c r="H13" s="66"/>
      <c r="I13" s="66"/>
      <c r="J13" s="66"/>
      <c r="K13" s="42"/>
    </row>
    <row r="14" spans="1:11" s="77" customFormat="1" ht="30" customHeight="1">
      <c r="A14" s="67"/>
      <c r="B14" s="68"/>
      <c r="C14" s="69"/>
      <c r="D14" s="143" t="s">
        <v>30</v>
      </c>
      <c r="E14" s="144" t="s">
        <v>126</v>
      </c>
      <c r="F14" s="145" t="s">
        <v>15</v>
      </c>
      <c r="G14" s="145" t="s">
        <v>0</v>
      </c>
      <c r="H14" s="145" t="s">
        <v>147</v>
      </c>
      <c r="I14" s="145" t="s">
        <v>148</v>
      </c>
      <c r="J14" s="149" t="s">
        <v>1</v>
      </c>
      <c r="K14" s="70"/>
    </row>
    <row r="15" spans="1:11" ht="12" customHeight="1">
      <c r="A15" s="45"/>
      <c r="B15" s="46"/>
      <c r="C15" s="41"/>
      <c r="D15" s="133">
        <v>1</v>
      </c>
      <c r="E15" s="128">
        <v>2</v>
      </c>
      <c r="F15" s="127">
        <v>3</v>
      </c>
      <c r="G15" s="127">
        <v>4</v>
      </c>
      <c r="H15" s="127">
        <v>5</v>
      </c>
      <c r="I15" s="127">
        <v>6</v>
      </c>
      <c r="J15" s="150">
        <v>7</v>
      </c>
      <c r="K15" s="42"/>
    </row>
    <row r="16" spans="1:11" ht="12" customHeight="1" hidden="1" thickBot="1">
      <c r="A16" s="45"/>
      <c r="B16" s="46"/>
      <c r="C16" s="41"/>
      <c r="D16" s="134"/>
      <c r="E16" s="130"/>
      <c r="F16" s="129"/>
      <c r="G16" s="129"/>
      <c r="H16" s="129"/>
      <c r="I16" s="129"/>
      <c r="J16" s="151"/>
      <c r="K16" s="42"/>
    </row>
    <row r="17" spans="1:11" s="78" customFormat="1" ht="18" customHeight="1">
      <c r="A17" s="71"/>
      <c r="B17" s="72"/>
      <c r="C17" s="73"/>
      <c r="D17" s="202" t="s">
        <v>184</v>
      </c>
      <c r="E17" s="203"/>
      <c r="F17" s="203"/>
      <c r="G17" s="203"/>
      <c r="H17" s="203"/>
      <c r="I17" s="203"/>
      <c r="J17" s="204"/>
      <c r="K17" s="74"/>
    </row>
    <row r="18" spans="1:11" ht="30" customHeight="1">
      <c r="A18" s="45"/>
      <c r="B18" s="46"/>
      <c r="C18" s="41"/>
      <c r="D18" s="135" t="s">
        <v>124</v>
      </c>
      <c r="E18" s="51" t="s">
        <v>127</v>
      </c>
      <c r="F18" s="162">
        <f>SUM(G18:J18)</f>
        <v>17912.17832692</v>
      </c>
      <c r="G18" s="163">
        <f>SUM(G19,G20,G25,G29)</f>
        <v>3958.94</v>
      </c>
      <c r="H18" s="163">
        <f>SUM(H19,H20,H25,H29)</f>
        <v>4393.70254692</v>
      </c>
      <c r="I18" s="163">
        <f>SUM(I19,I20,I25,I29)</f>
        <v>9559.535779999998</v>
      </c>
      <c r="J18" s="164">
        <f>SUM(J19,J20,J25,J29)</f>
        <v>0</v>
      </c>
      <c r="K18" s="42"/>
    </row>
    <row r="19" spans="1:11" ht="24" customHeight="1">
      <c r="A19" s="45"/>
      <c r="B19" s="46"/>
      <c r="C19" s="41"/>
      <c r="D19" s="136" t="s">
        <v>149</v>
      </c>
      <c r="E19" s="32" t="s">
        <v>128</v>
      </c>
      <c r="F19" s="165">
        <f>SUM(G19:J19)</f>
        <v>0</v>
      </c>
      <c r="G19" s="166"/>
      <c r="H19" s="166"/>
      <c r="I19" s="166"/>
      <c r="J19" s="167"/>
      <c r="K19" s="42"/>
    </row>
    <row r="20" spans="1:11" ht="24" customHeight="1">
      <c r="A20" s="45"/>
      <c r="B20" s="46"/>
      <c r="C20" s="41"/>
      <c r="D20" s="136" t="s">
        <v>150</v>
      </c>
      <c r="E20" s="32" t="s">
        <v>129</v>
      </c>
      <c r="F20" s="165">
        <f>SUM(G20:J20)</f>
        <v>14403.69032692</v>
      </c>
      <c r="G20" s="165">
        <f>SUM(G21:G24)</f>
        <v>3958.94</v>
      </c>
      <c r="H20" s="165">
        <f>SUM(H21:H24)</f>
        <v>4393.70254692</v>
      </c>
      <c r="I20" s="165">
        <f>SUM(I21:I24)</f>
        <v>6051.047779999999</v>
      </c>
      <c r="J20" s="168">
        <f>SUM(J21:J24)</f>
        <v>0</v>
      </c>
      <c r="K20" s="42"/>
    </row>
    <row r="21" spans="1:11" s="79" customFormat="1" ht="15" customHeight="1" hidden="1">
      <c r="A21" s="58"/>
      <c r="B21" s="47"/>
      <c r="C21" s="59"/>
      <c r="D21" s="137" t="s">
        <v>170</v>
      </c>
      <c r="E21" s="61"/>
      <c r="F21" s="61"/>
      <c r="G21" s="61"/>
      <c r="H21" s="61"/>
      <c r="I21" s="61"/>
      <c r="J21" s="152"/>
      <c r="K21" s="60"/>
    </row>
    <row r="22" spans="1:11" s="79" customFormat="1" ht="15" customHeight="1">
      <c r="A22" s="58"/>
      <c r="B22" s="47"/>
      <c r="C22" s="180" t="s">
        <v>592</v>
      </c>
      <c r="D22" s="159" t="s">
        <v>593</v>
      </c>
      <c r="E22" s="64" t="s">
        <v>409</v>
      </c>
      <c r="F22" s="165">
        <f>SUM(G22:J22)</f>
        <v>9348.64454692</v>
      </c>
      <c r="G22" s="166">
        <f>'[1]46 - передача'!G22+'[2]46 - передача'!G22+'[3]46 - передача'!G22</f>
        <v>3958.94</v>
      </c>
      <c r="H22" s="166">
        <f>'[1]46 - передача'!H22+'[2]46 - передача'!H22+'[3]46 - передача'!H22</f>
        <v>4393.70254692</v>
      </c>
      <c r="I22" s="166">
        <f>'[1]46 - передача'!I22+'[2]46 - передача'!I22+'[3]46 - передача'!I22</f>
        <v>996.002</v>
      </c>
      <c r="J22" s="179"/>
      <c r="K22" s="60"/>
    </row>
    <row r="23" spans="1:11" s="79" customFormat="1" ht="15" customHeight="1">
      <c r="A23" s="58"/>
      <c r="B23" s="47"/>
      <c r="C23" s="180" t="s">
        <v>592</v>
      </c>
      <c r="D23" s="159" t="s">
        <v>594</v>
      </c>
      <c r="E23" s="64" t="s">
        <v>415</v>
      </c>
      <c r="F23" s="165">
        <f>SUM(G23:J23)</f>
        <v>5055.0457799999995</v>
      </c>
      <c r="G23" s="166"/>
      <c r="H23" s="166"/>
      <c r="I23" s="166">
        <f>'[1]46 - передача'!I23+'[2]46 - передача'!I23+'[3]46 - передача'!I23</f>
        <v>5055.0457799999995</v>
      </c>
      <c r="J23" s="179"/>
      <c r="K23" s="60"/>
    </row>
    <row r="24" spans="1:11" s="79" customFormat="1" ht="15" customHeight="1">
      <c r="A24" s="58"/>
      <c r="B24" s="47"/>
      <c r="C24" s="59"/>
      <c r="D24" s="138"/>
      <c r="E24" s="57" t="s">
        <v>177</v>
      </c>
      <c r="F24" s="63"/>
      <c r="G24" s="63"/>
      <c r="H24" s="63"/>
      <c r="I24" s="63"/>
      <c r="J24" s="153"/>
      <c r="K24" s="60"/>
    </row>
    <row r="25" spans="1:11" ht="24" customHeight="1">
      <c r="A25" s="45"/>
      <c r="B25" s="46"/>
      <c r="C25" s="41"/>
      <c r="D25" s="136" t="s">
        <v>151</v>
      </c>
      <c r="E25" s="32" t="s">
        <v>130</v>
      </c>
      <c r="F25" s="165">
        <f>SUM(G25:J25)</f>
        <v>3508.4879999999985</v>
      </c>
      <c r="G25" s="165">
        <f>SUM(G26:G28)</f>
        <v>0</v>
      </c>
      <c r="H25" s="165">
        <f>SUM(H26:H28)</f>
        <v>0</v>
      </c>
      <c r="I25" s="165">
        <f>SUM(I26:I28)</f>
        <v>3508.4879999999985</v>
      </c>
      <c r="J25" s="168">
        <f>SUM(J26:J28)</f>
        <v>0</v>
      </c>
      <c r="K25" s="42"/>
    </row>
    <row r="26" spans="1:11" s="79" customFormat="1" ht="15" customHeight="1" hidden="1">
      <c r="A26" s="58"/>
      <c r="B26" s="47"/>
      <c r="C26" s="59"/>
      <c r="D26" s="137" t="s">
        <v>171</v>
      </c>
      <c r="E26" s="61"/>
      <c r="F26" s="61"/>
      <c r="G26" s="61"/>
      <c r="H26" s="61"/>
      <c r="I26" s="61"/>
      <c r="J26" s="152"/>
      <c r="K26" s="60"/>
    </row>
    <row r="27" spans="1:11" s="79" customFormat="1" ht="15" customHeight="1">
      <c r="A27" s="58"/>
      <c r="B27" s="47"/>
      <c r="C27" s="180" t="s">
        <v>592</v>
      </c>
      <c r="D27" s="159" t="s">
        <v>595</v>
      </c>
      <c r="E27" s="64" t="s">
        <v>245</v>
      </c>
      <c r="F27" s="165">
        <f>SUM(G27:J27)</f>
        <v>3508.4879999999985</v>
      </c>
      <c r="G27" s="166"/>
      <c r="H27" s="166"/>
      <c r="I27" s="166">
        <f>'[1]46 - передача'!I27+'[2]46 - передача'!I27+'[3]46 - передача'!I27</f>
        <v>3508.4879999999985</v>
      </c>
      <c r="J27" s="179"/>
      <c r="K27" s="60"/>
    </row>
    <row r="28" spans="1:11" s="79" customFormat="1" ht="15" customHeight="1">
      <c r="A28" s="58"/>
      <c r="B28" s="47"/>
      <c r="C28" s="59"/>
      <c r="D28" s="138"/>
      <c r="E28" s="57" t="s">
        <v>176</v>
      </c>
      <c r="F28" s="63"/>
      <c r="G28" s="63"/>
      <c r="H28" s="63"/>
      <c r="I28" s="63"/>
      <c r="J28" s="153"/>
      <c r="K28" s="60"/>
    </row>
    <row r="29" spans="1:11" ht="24" customHeight="1">
      <c r="A29" s="45"/>
      <c r="B29" s="46"/>
      <c r="C29" s="41"/>
      <c r="D29" s="136" t="s">
        <v>206</v>
      </c>
      <c r="E29" s="32" t="s">
        <v>207</v>
      </c>
      <c r="F29" s="165">
        <f>SUM(G29:J29)</f>
        <v>0</v>
      </c>
      <c r="G29" s="166"/>
      <c r="H29" s="166"/>
      <c r="I29" s="166"/>
      <c r="J29" s="167"/>
      <c r="K29" s="42"/>
    </row>
    <row r="30" spans="1:11" ht="30" customHeight="1">
      <c r="A30" s="45"/>
      <c r="B30" s="46"/>
      <c r="C30" s="41"/>
      <c r="D30" s="136" t="s">
        <v>123</v>
      </c>
      <c r="E30" s="33" t="s">
        <v>131</v>
      </c>
      <c r="F30" s="165">
        <f>SUM(H30:J30)</f>
        <v>9258.39754692</v>
      </c>
      <c r="G30" s="49"/>
      <c r="H30" s="169">
        <f>H31</f>
        <v>0</v>
      </c>
      <c r="I30" s="169">
        <f>I31+I32</f>
        <v>4393.70254692</v>
      </c>
      <c r="J30" s="168">
        <f>J31+J32+J33</f>
        <v>4864.695</v>
      </c>
      <c r="K30" s="42"/>
    </row>
    <row r="31" spans="1:11" ht="24" customHeight="1">
      <c r="A31" s="45"/>
      <c r="B31" s="46"/>
      <c r="C31" s="41"/>
      <c r="D31" s="136" t="s">
        <v>152</v>
      </c>
      <c r="E31" s="32" t="s">
        <v>0</v>
      </c>
      <c r="F31" s="165">
        <f>SUM(H31:J31)</f>
        <v>3958.94</v>
      </c>
      <c r="G31" s="49"/>
      <c r="H31" s="166"/>
      <c r="I31" s="166"/>
      <c r="J31" s="166">
        <f>'[1]46 - передача'!J31+'[2]46 - передача'!J31+'[3]46 - передача'!J31</f>
        <v>3958.94</v>
      </c>
      <c r="K31" s="42"/>
    </row>
    <row r="32" spans="1:11" ht="24" customHeight="1">
      <c r="A32" s="45"/>
      <c r="B32" s="46"/>
      <c r="C32" s="41"/>
      <c r="D32" s="136" t="s">
        <v>153</v>
      </c>
      <c r="E32" s="32" t="s">
        <v>147</v>
      </c>
      <c r="F32" s="165">
        <f>SUM(I32:J32)</f>
        <v>4393.70254692</v>
      </c>
      <c r="G32" s="49"/>
      <c r="H32" s="49"/>
      <c r="I32" s="166">
        <f>'[1]46 - передача'!I32+'[2]46 - передача'!I32+'[3]46 - передача'!I32</f>
        <v>4393.70254692</v>
      </c>
      <c r="J32" s="166"/>
      <c r="K32" s="42"/>
    </row>
    <row r="33" spans="1:11" ht="24" customHeight="1">
      <c r="A33" s="45"/>
      <c r="B33" s="46"/>
      <c r="C33" s="41"/>
      <c r="D33" s="136" t="s">
        <v>154</v>
      </c>
      <c r="E33" s="32" t="s">
        <v>148</v>
      </c>
      <c r="F33" s="165">
        <f>SUM(J33)</f>
        <v>905.755</v>
      </c>
      <c r="G33" s="50"/>
      <c r="H33" s="50"/>
      <c r="I33" s="50"/>
      <c r="J33" s="166">
        <f>'[1]46 - передача'!J33+'[2]46 - передача'!J33+'[3]46 - передача'!J33</f>
        <v>905.755</v>
      </c>
      <c r="K33" s="42"/>
    </row>
    <row r="34" spans="1:11" ht="9" customHeight="1">
      <c r="A34" s="45"/>
      <c r="B34" s="46"/>
      <c r="C34" s="41"/>
      <c r="D34" s="139"/>
      <c r="E34" s="92"/>
      <c r="F34" s="93"/>
      <c r="G34" s="94"/>
      <c r="H34" s="94"/>
      <c r="I34" s="94"/>
      <c r="J34" s="154"/>
      <c r="K34" s="42"/>
    </row>
    <row r="35" spans="1:11" ht="30" customHeight="1">
      <c r="A35" s="45"/>
      <c r="B35" s="46"/>
      <c r="C35" s="41"/>
      <c r="D35" s="136" t="s">
        <v>155</v>
      </c>
      <c r="E35" s="33" t="s">
        <v>132</v>
      </c>
      <c r="F35" s="165">
        <f>SUM(G35:J35)</f>
        <v>17617.669736</v>
      </c>
      <c r="G35" s="169">
        <f>SUM(G36,G42,G47,G50,G53)</f>
        <v>0</v>
      </c>
      <c r="H35" s="169">
        <f>SUM(H36,H42,H47,H50,H53)</f>
        <v>0</v>
      </c>
      <c r="I35" s="169">
        <f>SUM(I36,I42,I47,I50,I53)</f>
        <v>12888.939736</v>
      </c>
      <c r="J35" s="168">
        <f>SUM(J36,J42,J47,J50,J53)</f>
        <v>4728.7300000000005</v>
      </c>
      <c r="K35" s="42"/>
    </row>
    <row r="36" spans="1:11" ht="24" customHeight="1">
      <c r="A36" s="45"/>
      <c r="B36" s="46"/>
      <c r="C36" s="41"/>
      <c r="D36" s="136" t="s">
        <v>156</v>
      </c>
      <c r="E36" s="32" t="s">
        <v>196</v>
      </c>
      <c r="F36" s="165">
        <f>SUM(G36:J36)</f>
        <v>15852.584336</v>
      </c>
      <c r="G36" s="165">
        <f>SUM(G37:G41)</f>
        <v>0</v>
      </c>
      <c r="H36" s="165">
        <f>SUM(H37:H41)</f>
        <v>0</v>
      </c>
      <c r="I36" s="165">
        <f>SUM(I37:I41)</f>
        <v>11123.854336</v>
      </c>
      <c r="J36" s="168">
        <f>SUM(J37:J41)</f>
        <v>4728.7300000000005</v>
      </c>
      <c r="K36" s="42"/>
    </row>
    <row r="37" spans="1:11" s="79" customFormat="1" ht="15" customHeight="1" hidden="1">
      <c r="A37" s="58"/>
      <c r="B37" s="47"/>
      <c r="C37" s="59"/>
      <c r="D37" s="137" t="s">
        <v>172</v>
      </c>
      <c r="E37" s="61"/>
      <c r="F37" s="61"/>
      <c r="G37" s="61"/>
      <c r="H37" s="61"/>
      <c r="I37" s="61"/>
      <c r="J37" s="152"/>
      <c r="K37" s="60"/>
    </row>
    <row r="38" spans="1:11" s="79" customFormat="1" ht="15" customHeight="1">
      <c r="A38" s="58"/>
      <c r="B38" s="47"/>
      <c r="C38" s="180" t="s">
        <v>592</v>
      </c>
      <c r="D38" s="159" t="s">
        <v>596</v>
      </c>
      <c r="E38" s="64" t="s">
        <v>332</v>
      </c>
      <c r="F38" s="165">
        <f>SUM(G38:J38)</f>
        <v>0</v>
      </c>
      <c r="G38" s="166"/>
      <c r="H38" s="166"/>
      <c r="I38" s="166"/>
      <c r="J38" s="179"/>
      <c r="K38" s="60"/>
    </row>
    <row r="39" spans="1:11" s="79" customFormat="1" ht="15" customHeight="1">
      <c r="A39" s="58"/>
      <c r="B39" s="47"/>
      <c r="C39" s="180" t="s">
        <v>592</v>
      </c>
      <c r="D39" s="159" t="s">
        <v>597</v>
      </c>
      <c r="E39" s="64" t="s">
        <v>320</v>
      </c>
      <c r="F39" s="165">
        <f>SUM(G39:J39)</f>
        <v>4930.459336</v>
      </c>
      <c r="G39" s="166"/>
      <c r="H39" s="166"/>
      <c r="I39" s="166">
        <f>'[1]46 - передача'!I39+'[2]46 - передача'!I39+'[3]46 - передача'!I39</f>
        <v>4930.459336</v>
      </c>
      <c r="J39" s="166"/>
      <c r="K39" s="60"/>
    </row>
    <row r="40" spans="1:11" s="79" customFormat="1" ht="15" customHeight="1">
      <c r="A40" s="58"/>
      <c r="B40" s="47"/>
      <c r="C40" s="180" t="s">
        <v>592</v>
      </c>
      <c r="D40" s="159" t="s">
        <v>598</v>
      </c>
      <c r="E40" s="64" t="s">
        <v>318</v>
      </c>
      <c r="F40" s="165">
        <f>SUM(G40:J40)</f>
        <v>10922.125</v>
      </c>
      <c r="G40" s="166"/>
      <c r="H40" s="166"/>
      <c r="I40" s="166">
        <f>'[1]46 - передача'!I40+'[2]46 - передача'!I40+'[3]46 - передача'!I40</f>
        <v>6193.3949999999995</v>
      </c>
      <c r="J40" s="166">
        <f>'[1]46 - передача'!J40+'[2]46 - передача'!J40+'[3]46 - передача'!J40</f>
        <v>4728.7300000000005</v>
      </c>
      <c r="K40" s="60"/>
    </row>
    <row r="41" spans="1:11" s="79" customFormat="1" ht="15" customHeight="1">
      <c r="A41" s="58"/>
      <c r="B41" s="47"/>
      <c r="C41" s="59"/>
      <c r="D41" s="138"/>
      <c r="E41" s="57" t="s">
        <v>178</v>
      </c>
      <c r="F41" s="63"/>
      <c r="G41" s="63"/>
      <c r="H41" s="63"/>
      <c r="I41" s="63"/>
      <c r="J41" s="153"/>
      <c r="K41" s="60"/>
    </row>
    <row r="42" spans="1:11" ht="24" customHeight="1">
      <c r="A42" s="45"/>
      <c r="B42" s="46"/>
      <c r="C42" s="41"/>
      <c r="D42" s="136" t="s">
        <v>157</v>
      </c>
      <c r="E42" s="32" t="s">
        <v>133</v>
      </c>
      <c r="F42" s="165">
        <f>SUM(G42:J42)</f>
        <v>1765.0854000000004</v>
      </c>
      <c r="G42" s="165">
        <f>SUM(G43:G46)</f>
        <v>0</v>
      </c>
      <c r="H42" s="165">
        <f>SUM(H43:H46)</f>
        <v>0</v>
      </c>
      <c r="I42" s="165">
        <f>SUM(I43:I46)</f>
        <v>1765.0854000000004</v>
      </c>
      <c r="J42" s="168">
        <f>SUM(J43:J46)</f>
        <v>0</v>
      </c>
      <c r="K42" s="42"/>
    </row>
    <row r="43" spans="1:11" s="79" customFormat="1" ht="15" customHeight="1" hidden="1">
      <c r="A43" s="58"/>
      <c r="B43" s="47"/>
      <c r="C43" s="59"/>
      <c r="D43" s="137" t="s">
        <v>173</v>
      </c>
      <c r="E43" s="61"/>
      <c r="F43" s="61"/>
      <c r="G43" s="61"/>
      <c r="H43" s="61"/>
      <c r="I43" s="61"/>
      <c r="J43" s="152"/>
      <c r="K43" s="60"/>
    </row>
    <row r="44" spans="1:11" s="79" customFormat="1" ht="15" customHeight="1">
      <c r="A44" s="58"/>
      <c r="B44" s="47"/>
      <c r="C44" s="180" t="s">
        <v>592</v>
      </c>
      <c r="D44" s="159" t="s">
        <v>599</v>
      </c>
      <c r="E44" s="64" t="s">
        <v>409</v>
      </c>
      <c r="F44" s="165">
        <f>SUM(G44:J44)</f>
        <v>1765.0854000000004</v>
      </c>
      <c r="G44" s="166"/>
      <c r="H44" s="166"/>
      <c r="I44" s="166">
        <f>'[1]46 - передача'!I44+'[2]46 - передача'!I44+'[3]46 - передача'!I44</f>
        <v>1765.0854000000004</v>
      </c>
      <c r="J44" s="179"/>
      <c r="K44" s="60"/>
    </row>
    <row r="45" spans="1:11" s="79" customFormat="1" ht="15" customHeight="1">
      <c r="A45" s="58"/>
      <c r="B45" s="47"/>
      <c r="C45" s="180" t="s">
        <v>592</v>
      </c>
      <c r="D45" s="159" t="s">
        <v>600</v>
      </c>
      <c r="E45" s="64" t="s">
        <v>415</v>
      </c>
      <c r="F45" s="165">
        <f>SUM(G45:J45)</f>
        <v>0</v>
      </c>
      <c r="G45" s="166"/>
      <c r="H45" s="166"/>
      <c r="I45" s="166"/>
      <c r="J45" s="179"/>
      <c r="K45" s="60"/>
    </row>
    <row r="46" spans="1:11" s="79" customFormat="1" ht="15" customHeight="1">
      <c r="A46" s="58"/>
      <c r="B46" s="47"/>
      <c r="C46" s="59"/>
      <c r="D46" s="138"/>
      <c r="E46" s="57" t="s">
        <v>177</v>
      </c>
      <c r="F46" s="63"/>
      <c r="G46" s="63"/>
      <c r="H46" s="63"/>
      <c r="I46" s="63"/>
      <c r="J46" s="153"/>
      <c r="K46" s="60"/>
    </row>
    <row r="47" spans="1:11" ht="24" customHeight="1">
      <c r="A47" s="45"/>
      <c r="B47" s="46"/>
      <c r="C47" s="41"/>
      <c r="D47" s="136" t="s">
        <v>158</v>
      </c>
      <c r="E47" s="32" t="s">
        <v>134</v>
      </c>
      <c r="F47" s="165">
        <f>SUM(G47:J47)</f>
        <v>0</v>
      </c>
      <c r="G47" s="165">
        <f>SUM(G48:G49)</f>
        <v>0</v>
      </c>
      <c r="H47" s="165">
        <f>SUM(H48:H49)</f>
        <v>0</v>
      </c>
      <c r="I47" s="165">
        <f>SUM(I48:I49)</f>
        <v>0</v>
      </c>
      <c r="J47" s="168">
        <f>SUM(J48:J49)</f>
        <v>0</v>
      </c>
      <c r="K47" s="42"/>
    </row>
    <row r="48" spans="1:11" s="79" customFormat="1" ht="15" customHeight="1" hidden="1">
      <c r="A48" s="58"/>
      <c r="B48" s="47"/>
      <c r="C48" s="59"/>
      <c r="D48" s="137" t="s">
        <v>174</v>
      </c>
      <c r="E48" s="61"/>
      <c r="F48" s="61"/>
      <c r="G48" s="61"/>
      <c r="H48" s="61"/>
      <c r="I48" s="61"/>
      <c r="J48" s="152"/>
      <c r="K48" s="60"/>
    </row>
    <row r="49" spans="1:11" s="79" customFormat="1" ht="15" customHeight="1">
      <c r="A49" s="58"/>
      <c r="B49" s="47"/>
      <c r="C49" s="59"/>
      <c r="D49" s="138"/>
      <c r="E49" s="57" t="s">
        <v>176</v>
      </c>
      <c r="F49" s="63"/>
      <c r="G49" s="63"/>
      <c r="H49" s="63"/>
      <c r="I49" s="63"/>
      <c r="J49" s="153"/>
      <c r="K49" s="60"/>
    </row>
    <row r="50" spans="3:11" ht="24" customHeight="1">
      <c r="C50" s="59"/>
      <c r="D50" s="136" t="s">
        <v>159</v>
      </c>
      <c r="E50" s="81" t="s">
        <v>187</v>
      </c>
      <c r="F50" s="169">
        <f>SUM(G50:J50)</f>
        <v>0</v>
      </c>
      <c r="G50" s="169">
        <f>SUM(G51:G52)</f>
        <v>0</v>
      </c>
      <c r="H50" s="169">
        <f>SUM(H51:H52)</f>
        <v>0</v>
      </c>
      <c r="I50" s="169">
        <f>SUM(I51:I52)</f>
        <v>0</v>
      </c>
      <c r="J50" s="168">
        <f>SUM(J51:J52)</f>
        <v>0</v>
      </c>
      <c r="K50" s="60"/>
    </row>
    <row r="51" spans="1:11" s="79" customFormat="1" ht="15" customHeight="1" hidden="1">
      <c r="A51" s="58"/>
      <c r="B51" s="47"/>
      <c r="C51" s="59"/>
      <c r="D51" s="137" t="s">
        <v>198</v>
      </c>
      <c r="E51" s="61"/>
      <c r="F51" s="61"/>
      <c r="G51" s="61"/>
      <c r="H51" s="61"/>
      <c r="I51" s="61"/>
      <c r="J51" s="152"/>
      <c r="K51" s="60"/>
    </row>
    <row r="52" spans="3:11" ht="15" customHeight="1">
      <c r="C52" s="59"/>
      <c r="D52" s="140"/>
      <c r="E52" s="57" t="s">
        <v>190</v>
      </c>
      <c r="F52" s="83"/>
      <c r="G52" s="83"/>
      <c r="H52" s="83"/>
      <c r="I52" s="83"/>
      <c r="J52" s="155"/>
      <c r="K52" s="60"/>
    </row>
    <row r="53" spans="1:11" ht="24" customHeight="1">
      <c r="A53" s="45"/>
      <c r="B53" s="46"/>
      <c r="C53" s="41"/>
      <c r="D53" s="136" t="s">
        <v>203</v>
      </c>
      <c r="E53" s="32" t="s">
        <v>205</v>
      </c>
      <c r="F53" s="165">
        <f>SUM(G53:J53)</f>
        <v>0</v>
      </c>
      <c r="G53" s="165">
        <f>SUM(G54:G55)</f>
        <v>0</v>
      </c>
      <c r="H53" s="165">
        <f>SUM(H54:H55)</f>
        <v>0</v>
      </c>
      <c r="I53" s="165">
        <f>SUM(I54:I55)</f>
        <v>0</v>
      </c>
      <c r="J53" s="168">
        <f>SUM(J54:J55)</f>
        <v>0</v>
      </c>
      <c r="K53" s="42"/>
    </row>
    <row r="54" spans="1:11" s="79" customFormat="1" ht="15" customHeight="1" hidden="1">
      <c r="A54" s="58"/>
      <c r="B54" s="47"/>
      <c r="C54" s="59"/>
      <c r="D54" s="137" t="s">
        <v>204</v>
      </c>
      <c r="E54" s="61"/>
      <c r="F54" s="61"/>
      <c r="G54" s="61"/>
      <c r="H54" s="61"/>
      <c r="I54" s="61"/>
      <c r="J54" s="152"/>
      <c r="K54" s="60"/>
    </row>
    <row r="55" spans="1:11" s="79" customFormat="1" ht="15" customHeight="1">
      <c r="A55" s="58"/>
      <c r="B55" s="47"/>
      <c r="C55" s="59"/>
      <c r="D55" s="138"/>
      <c r="E55" s="57" t="s">
        <v>177</v>
      </c>
      <c r="F55" s="63"/>
      <c r="G55" s="63"/>
      <c r="H55" s="63"/>
      <c r="I55" s="63"/>
      <c r="J55" s="153"/>
      <c r="K55" s="60"/>
    </row>
    <row r="56" spans="1:11" ht="30" customHeight="1">
      <c r="A56" s="45"/>
      <c r="B56" s="46"/>
      <c r="C56" s="41"/>
      <c r="D56" s="136" t="s">
        <v>160</v>
      </c>
      <c r="E56" s="33" t="s">
        <v>136</v>
      </c>
      <c r="F56" s="165">
        <f>SUM(G56:I56)</f>
        <v>9258.39754692</v>
      </c>
      <c r="G56" s="169">
        <f>SUM(G31:J31)</f>
        <v>3958.94</v>
      </c>
      <c r="H56" s="169">
        <f>SUM(G32:J32)</f>
        <v>4393.70254692</v>
      </c>
      <c r="I56" s="169">
        <f>SUM(G33:J33)</f>
        <v>905.755</v>
      </c>
      <c r="J56" s="156"/>
      <c r="K56" s="42"/>
    </row>
    <row r="57" spans="1:11" ht="30" customHeight="1">
      <c r="A57" s="45"/>
      <c r="B57" s="46"/>
      <c r="C57" s="41"/>
      <c r="D57" s="136" t="s">
        <v>161</v>
      </c>
      <c r="E57" s="33" t="s">
        <v>135</v>
      </c>
      <c r="F57" s="165">
        <f>SUM(G57:J57)</f>
        <v>0</v>
      </c>
      <c r="G57" s="166"/>
      <c r="H57" s="166"/>
      <c r="I57" s="166"/>
      <c r="J57" s="167"/>
      <c r="K57" s="42"/>
    </row>
    <row r="58" spans="1:11" ht="9" customHeight="1">
      <c r="A58" s="45"/>
      <c r="B58" s="46"/>
      <c r="C58" s="41"/>
      <c r="D58" s="139"/>
      <c r="E58" s="92"/>
      <c r="F58" s="93"/>
      <c r="G58" s="94"/>
      <c r="H58" s="94"/>
      <c r="I58" s="94"/>
      <c r="J58" s="154"/>
      <c r="K58" s="42"/>
    </row>
    <row r="59" spans="1:11" ht="30" customHeight="1">
      <c r="A59" s="45"/>
      <c r="B59" s="46"/>
      <c r="C59" s="41"/>
      <c r="D59" s="136" t="s">
        <v>162</v>
      </c>
      <c r="E59" s="33" t="s">
        <v>137</v>
      </c>
      <c r="F59" s="165">
        <f aca="true" t="shared" si="0" ref="F59:F65">SUM(G59:J59)</f>
        <v>294.50834091999843</v>
      </c>
      <c r="G59" s="169">
        <f>SUM(G60:G61)</f>
        <v>0</v>
      </c>
      <c r="H59" s="169">
        <f>SUM(H60:H61)</f>
        <v>0</v>
      </c>
      <c r="I59" s="169">
        <f>SUM(I60:I61)</f>
        <v>158.54349091999845</v>
      </c>
      <c r="J59" s="168">
        <f>SUM(J60:J61)</f>
        <v>135.96485</v>
      </c>
      <c r="K59" s="42"/>
    </row>
    <row r="60" spans="1:11" ht="24" customHeight="1">
      <c r="A60" s="45"/>
      <c r="B60" s="46"/>
      <c r="C60" s="41"/>
      <c r="D60" s="136" t="s">
        <v>165</v>
      </c>
      <c r="E60" s="32" t="s">
        <v>138</v>
      </c>
      <c r="F60" s="165">
        <f t="shared" si="0"/>
        <v>294.50834091999843</v>
      </c>
      <c r="G60" s="166"/>
      <c r="H60" s="166"/>
      <c r="I60" s="166">
        <f>'[1]46 - передача'!I60+'[2]46 - передача'!I60+'[3]46 - передача'!I60</f>
        <v>158.54349091999845</v>
      </c>
      <c r="J60" s="166">
        <f>'[1]46 - передача'!J60+'[2]46 - передача'!J60+'[3]46 - передача'!J60</f>
        <v>135.96485</v>
      </c>
      <c r="K60" s="42"/>
    </row>
    <row r="61" spans="1:11" ht="24" customHeight="1">
      <c r="A61" s="45"/>
      <c r="B61" s="46"/>
      <c r="C61" s="41"/>
      <c r="D61" s="136" t="s">
        <v>197</v>
      </c>
      <c r="E61" s="34" t="s">
        <v>139</v>
      </c>
      <c r="F61" s="165">
        <f t="shared" si="0"/>
        <v>0</v>
      </c>
      <c r="G61" s="166"/>
      <c r="H61" s="166"/>
      <c r="I61" s="166"/>
      <c r="J61" s="167"/>
      <c r="K61" s="42"/>
    </row>
    <row r="62" spans="1:11" ht="9" customHeight="1">
      <c r="A62" s="45"/>
      <c r="B62" s="46"/>
      <c r="C62" s="41"/>
      <c r="D62" s="139"/>
      <c r="E62" s="92"/>
      <c r="F62" s="93"/>
      <c r="G62" s="94"/>
      <c r="H62" s="94"/>
      <c r="I62" s="94"/>
      <c r="J62" s="154"/>
      <c r="K62" s="42"/>
    </row>
    <row r="63" spans="1:11" ht="30" customHeight="1">
      <c r="A63" s="45"/>
      <c r="B63" s="46"/>
      <c r="C63" s="41"/>
      <c r="D63" s="136" t="s">
        <v>163</v>
      </c>
      <c r="E63" s="33" t="s">
        <v>140</v>
      </c>
      <c r="F63" s="165">
        <f t="shared" si="0"/>
        <v>0</v>
      </c>
      <c r="G63" s="166"/>
      <c r="H63" s="166"/>
      <c r="I63" s="166"/>
      <c r="J63" s="167"/>
      <c r="K63" s="42"/>
    </row>
    <row r="64" spans="1:11" ht="30" customHeight="1">
      <c r="A64" s="45"/>
      <c r="B64" s="46"/>
      <c r="C64" s="41"/>
      <c r="D64" s="136" t="s">
        <v>164</v>
      </c>
      <c r="E64" s="33" t="s">
        <v>141</v>
      </c>
      <c r="F64" s="165">
        <f t="shared" si="0"/>
        <v>0</v>
      </c>
      <c r="G64" s="166"/>
      <c r="H64" s="166"/>
      <c r="I64" s="166"/>
      <c r="J64" s="167"/>
      <c r="K64" s="42"/>
    </row>
    <row r="65" spans="1:11" ht="30" customHeight="1">
      <c r="A65" s="45"/>
      <c r="B65" s="46"/>
      <c r="C65" s="41"/>
      <c r="D65" s="141" t="s">
        <v>166</v>
      </c>
      <c r="E65" s="52" t="s">
        <v>2</v>
      </c>
      <c r="F65" s="171">
        <f t="shared" si="0"/>
        <v>0.00024999999865826794</v>
      </c>
      <c r="G65" s="172">
        <f>G18-G35-G56-G57-G59+G63-G64</f>
        <v>0</v>
      </c>
      <c r="H65" s="172">
        <f>H18+H30-H35-H56-H57-H59+H63-H64</f>
        <v>0</v>
      </c>
      <c r="I65" s="172">
        <f>I18+I30-I35-I56-I57-I59+I63-I64</f>
        <v>9.999999943488547E-05</v>
      </c>
      <c r="J65" s="173">
        <f>J18+J30-J35-J57-J59+J63-J64</f>
        <v>0.00014999999922338247</v>
      </c>
      <c r="K65" s="42"/>
    </row>
    <row r="66" spans="1:11" ht="18" customHeight="1">
      <c r="A66" s="45"/>
      <c r="B66" s="46"/>
      <c r="C66" s="41"/>
      <c r="D66" s="211" t="s">
        <v>142</v>
      </c>
      <c r="E66" s="212"/>
      <c r="F66" s="212"/>
      <c r="G66" s="212"/>
      <c r="H66" s="212"/>
      <c r="I66" s="212"/>
      <c r="J66" s="213"/>
      <c r="K66" s="42"/>
    </row>
    <row r="67" spans="1:11" ht="30" customHeight="1">
      <c r="A67" s="45"/>
      <c r="B67" s="46"/>
      <c r="C67" s="41"/>
      <c r="D67" s="135" t="s">
        <v>124</v>
      </c>
      <c r="E67" s="51" t="s">
        <v>127</v>
      </c>
      <c r="F67" s="162">
        <f>SUM(G67:J67)</f>
        <v>24.878025454055553</v>
      </c>
      <c r="G67" s="163">
        <f>SUM(G68,G69,G74,G78)</f>
        <v>5.498527777777778</v>
      </c>
      <c r="H67" s="163">
        <f>SUM(H68,H69,H74,H78)</f>
        <v>6.1023646485</v>
      </c>
      <c r="I67" s="163">
        <f>SUM(I68,I69,I74,I78)</f>
        <v>13.277133027777776</v>
      </c>
      <c r="J67" s="164">
        <f>SUM(J68,J69,J74,J78)</f>
        <v>0</v>
      </c>
      <c r="K67" s="42"/>
    </row>
    <row r="68" spans="1:11" ht="24" customHeight="1">
      <c r="A68" s="45"/>
      <c r="B68" s="46"/>
      <c r="C68" s="41"/>
      <c r="D68" s="136" t="s">
        <v>149</v>
      </c>
      <c r="E68" s="32" t="s">
        <v>143</v>
      </c>
      <c r="F68" s="165">
        <f>SUM(G68:J68)</f>
        <v>0</v>
      </c>
      <c r="G68" s="166"/>
      <c r="H68" s="166"/>
      <c r="I68" s="166"/>
      <c r="J68" s="167"/>
      <c r="K68" s="42"/>
    </row>
    <row r="69" spans="1:11" ht="24" customHeight="1">
      <c r="A69" s="45"/>
      <c r="B69" s="46"/>
      <c r="C69" s="41"/>
      <c r="D69" s="136" t="s">
        <v>150</v>
      </c>
      <c r="E69" s="32" t="s">
        <v>129</v>
      </c>
      <c r="F69" s="165">
        <f>SUM(G69:J69)</f>
        <v>20.005125454055555</v>
      </c>
      <c r="G69" s="165">
        <f>SUM(G70:G73)</f>
        <v>5.498527777777778</v>
      </c>
      <c r="H69" s="165">
        <f>SUM(H70:H73)</f>
        <v>6.1023646485</v>
      </c>
      <c r="I69" s="165">
        <f>SUM(I70:I73)</f>
        <v>8.404233027777778</v>
      </c>
      <c r="J69" s="168">
        <f>SUM(J70:J73)</f>
        <v>0</v>
      </c>
      <c r="K69" s="42"/>
    </row>
    <row r="70" spans="1:11" s="79" customFormat="1" ht="15" customHeight="1" hidden="1">
      <c r="A70" s="58"/>
      <c r="B70" s="47"/>
      <c r="C70" s="59"/>
      <c r="D70" s="137" t="s">
        <v>170</v>
      </c>
      <c r="E70" s="61"/>
      <c r="F70" s="61"/>
      <c r="G70" s="61"/>
      <c r="H70" s="61"/>
      <c r="I70" s="61"/>
      <c r="J70" s="152"/>
      <c r="K70" s="60"/>
    </row>
    <row r="71" spans="1:11" s="79" customFormat="1" ht="15" customHeight="1">
      <c r="A71" s="58"/>
      <c r="B71" s="47"/>
      <c r="C71" s="181" t="s">
        <v>592</v>
      </c>
      <c r="D71" s="159" t="s">
        <v>593</v>
      </c>
      <c r="E71" s="182" t="str">
        <f>IF('46 - передача'!$E$22="","",'46 - передача'!$E$22)</f>
        <v>ОАО "Кубаньэнерго"</v>
      </c>
      <c r="F71" s="165">
        <f>SUM(G71:J71)</f>
        <v>12.984228537388889</v>
      </c>
      <c r="G71" s="166">
        <f>G22/24/30</f>
        <v>5.498527777777778</v>
      </c>
      <c r="H71" s="166">
        <f>H22/24/30</f>
        <v>6.1023646485</v>
      </c>
      <c r="I71" s="166">
        <f>I22/24/30</f>
        <v>1.3833361111111109</v>
      </c>
      <c r="J71" s="179"/>
      <c r="K71" s="60"/>
    </row>
    <row r="72" spans="1:11" s="79" customFormat="1" ht="15" customHeight="1">
      <c r="A72" s="58"/>
      <c r="B72" s="47"/>
      <c r="C72" s="181" t="s">
        <v>592</v>
      </c>
      <c r="D72" s="159" t="s">
        <v>594</v>
      </c>
      <c r="E72" s="182" t="str">
        <f>IF('46 - передача'!$E$23="","",'46 - передача'!$E$23)</f>
        <v>ОАО "НЭСК-электросети"</v>
      </c>
      <c r="F72" s="165">
        <f>SUM(G72:J72)</f>
        <v>7.020896916666667</v>
      </c>
      <c r="G72" s="166"/>
      <c r="H72" s="166"/>
      <c r="I72" s="166">
        <f>I23/24/30</f>
        <v>7.020896916666667</v>
      </c>
      <c r="J72" s="179"/>
      <c r="K72" s="60"/>
    </row>
    <row r="73" spans="1:11" s="79" customFormat="1" ht="15" customHeight="1">
      <c r="A73" s="58"/>
      <c r="B73" s="47"/>
      <c r="C73" s="59"/>
      <c r="D73" s="138"/>
      <c r="E73" s="95" t="s">
        <v>177</v>
      </c>
      <c r="F73" s="63"/>
      <c r="G73" s="63"/>
      <c r="H73" s="63"/>
      <c r="I73" s="63"/>
      <c r="J73" s="153"/>
      <c r="K73" s="60"/>
    </row>
    <row r="74" spans="1:11" ht="24" customHeight="1">
      <c r="A74" s="45"/>
      <c r="B74" s="46"/>
      <c r="C74" s="41"/>
      <c r="D74" s="136" t="s">
        <v>151</v>
      </c>
      <c r="E74" s="32" t="s">
        <v>130</v>
      </c>
      <c r="F74" s="165">
        <f>SUM(G74:J74)</f>
        <v>4.872899999999998</v>
      </c>
      <c r="G74" s="165">
        <f>SUM(G75:G77)</f>
        <v>0</v>
      </c>
      <c r="H74" s="165">
        <f>SUM(H75:H77)</f>
        <v>0</v>
      </c>
      <c r="I74" s="165">
        <f>SUM(I75:I77)</f>
        <v>4.872899999999998</v>
      </c>
      <c r="J74" s="168">
        <f>SUM(J75:J77)</f>
        <v>0</v>
      </c>
      <c r="K74" s="42"/>
    </row>
    <row r="75" spans="1:11" s="79" customFormat="1" ht="15" customHeight="1" hidden="1">
      <c r="A75" s="58"/>
      <c r="B75" s="47"/>
      <c r="C75" s="59"/>
      <c r="D75" s="137" t="s">
        <v>171</v>
      </c>
      <c r="E75" s="61"/>
      <c r="F75" s="61"/>
      <c r="G75" s="61"/>
      <c r="H75" s="61"/>
      <c r="I75" s="61"/>
      <c r="J75" s="152"/>
      <c r="K75" s="60"/>
    </row>
    <row r="76" spans="1:11" s="79" customFormat="1" ht="15" customHeight="1">
      <c r="A76" s="58"/>
      <c r="B76" s="47"/>
      <c r="C76" s="181" t="s">
        <v>592</v>
      </c>
      <c r="D76" s="159" t="s">
        <v>595</v>
      </c>
      <c r="E76" s="182" t="str">
        <f>IF('46 - передача'!$E$27="","",'46 - передача'!$E$27)</f>
        <v>ОАО "Динсксахар"</v>
      </c>
      <c r="F76" s="165">
        <f>SUM(G76:J76)</f>
        <v>4.872899999999998</v>
      </c>
      <c r="G76" s="166"/>
      <c r="H76" s="166"/>
      <c r="I76" s="166">
        <f>I27/24/30</f>
        <v>4.872899999999998</v>
      </c>
      <c r="J76" s="179"/>
      <c r="K76" s="60"/>
    </row>
    <row r="77" spans="1:11" s="79" customFormat="1" ht="15" customHeight="1">
      <c r="A77" s="58"/>
      <c r="B77" s="47"/>
      <c r="C77" s="59"/>
      <c r="D77" s="138"/>
      <c r="E77" s="95" t="s">
        <v>176</v>
      </c>
      <c r="F77" s="63"/>
      <c r="G77" s="63"/>
      <c r="H77" s="63"/>
      <c r="I77" s="63"/>
      <c r="J77" s="153"/>
      <c r="K77" s="60"/>
    </row>
    <row r="78" spans="1:11" ht="24" customHeight="1">
      <c r="A78" s="45"/>
      <c r="B78" s="46"/>
      <c r="C78" s="41"/>
      <c r="D78" s="136" t="s">
        <v>206</v>
      </c>
      <c r="E78" s="32" t="s">
        <v>207</v>
      </c>
      <c r="F78" s="165">
        <f>SUM(G78:J78)</f>
        <v>0</v>
      </c>
      <c r="G78" s="166"/>
      <c r="H78" s="166"/>
      <c r="I78" s="166"/>
      <c r="J78" s="167"/>
      <c r="K78" s="42"/>
    </row>
    <row r="79" spans="1:11" ht="30" customHeight="1">
      <c r="A79" s="45"/>
      <c r="B79" s="46"/>
      <c r="C79" s="41"/>
      <c r="D79" s="136" t="s">
        <v>123</v>
      </c>
      <c r="E79" s="33" t="s">
        <v>131</v>
      </c>
      <c r="F79" s="165">
        <f>SUM(H79:J79)</f>
        <v>12.858885481833333</v>
      </c>
      <c r="G79" s="56"/>
      <c r="H79" s="169">
        <f>H80</f>
        <v>0</v>
      </c>
      <c r="I79" s="169">
        <f>I80+I81</f>
        <v>6.1023646485</v>
      </c>
      <c r="J79" s="168">
        <f>J80+J81+J82</f>
        <v>6.756520833333334</v>
      </c>
      <c r="K79" s="42"/>
    </row>
    <row r="80" spans="1:11" ht="24" customHeight="1">
      <c r="A80" s="45"/>
      <c r="B80" s="46"/>
      <c r="C80" s="41"/>
      <c r="D80" s="136" t="s">
        <v>152</v>
      </c>
      <c r="E80" s="32" t="s">
        <v>0</v>
      </c>
      <c r="F80" s="165">
        <f>SUM(H80:J80)</f>
        <v>5.498527777777778</v>
      </c>
      <c r="G80" s="56"/>
      <c r="H80" s="166"/>
      <c r="I80" s="166"/>
      <c r="J80" s="166">
        <f>J31/24/30</f>
        <v>5.498527777777778</v>
      </c>
      <c r="K80" s="42"/>
    </row>
    <row r="81" spans="1:11" ht="24" customHeight="1">
      <c r="A81" s="45"/>
      <c r="B81" s="46"/>
      <c r="C81" s="41"/>
      <c r="D81" s="136" t="s">
        <v>153</v>
      </c>
      <c r="E81" s="32" t="s">
        <v>147</v>
      </c>
      <c r="F81" s="165">
        <f>SUM(I81:J81)</f>
        <v>6.1023646485</v>
      </c>
      <c r="G81" s="56"/>
      <c r="H81" s="56"/>
      <c r="I81" s="166">
        <f>I32/24/30</f>
        <v>6.1023646485</v>
      </c>
      <c r="J81" s="167"/>
      <c r="K81" s="42"/>
    </row>
    <row r="82" spans="1:11" ht="24" customHeight="1">
      <c r="A82" s="45"/>
      <c r="B82" s="46"/>
      <c r="C82" s="41"/>
      <c r="D82" s="136" t="s">
        <v>154</v>
      </c>
      <c r="E82" s="32" t="s">
        <v>148</v>
      </c>
      <c r="F82" s="165">
        <f>SUM(J82)</f>
        <v>1.2579930555555556</v>
      </c>
      <c r="G82" s="56"/>
      <c r="H82" s="56"/>
      <c r="I82" s="56"/>
      <c r="J82" s="166">
        <f>J33/24/30</f>
        <v>1.2579930555555556</v>
      </c>
      <c r="K82" s="42"/>
    </row>
    <row r="83" spans="1:11" ht="9" customHeight="1">
      <c r="A83" s="45"/>
      <c r="B83" s="46"/>
      <c r="C83" s="41"/>
      <c r="D83" s="139"/>
      <c r="E83" s="92"/>
      <c r="F83" s="93"/>
      <c r="G83" s="94"/>
      <c r="H83" s="94"/>
      <c r="I83" s="94"/>
      <c r="J83" s="154"/>
      <c r="K83" s="42"/>
    </row>
    <row r="84" spans="1:11" ht="30" customHeight="1">
      <c r="A84" s="45"/>
      <c r="B84" s="46"/>
      <c r="C84" s="41"/>
      <c r="D84" s="136" t="s">
        <v>155</v>
      </c>
      <c r="E84" s="33" t="s">
        <v>132</v>
      </c>
      <c r="F84" s="165">
        <f>SUM(G84:J84)</f>
        <v>24.468985744444446</v>
      </c>
      <c r="G84" s="169">
        <f>SUM(G85,G91,G96,G99,G102)</f>
        <v>0</v>
      </c>
      <c r="H84" s="169">
        <f>SUM(H85,H91,H96,H99,H102)</f>
        <v>0</v>
      </c>
      <c r="I84" s="169">
        <f>SUM(I85,I91,I96,I99,I102)</f>
        <v>17.901305188888887</v>
      </c>
      <c r="J84" s="168">
        <f>SUM(J85,J91,J96,J99,J102)</f>
        <v>6.567680555555556</v>
      </c>
      <c r="K84" s="42"/>
    </row>
    <row r="85" spans="1:11" ht="24" customHeight="1">
      <c r="A85" s="45"/>
      <c r="B85" s="46"/>
      <c r="C85" s="41"/>
      <c r="D85" s="136" t="s">
        <v>156</v>
      </c>
      <c r="E85" s="32" t="s">
        <v>196</v>
      </c>
      <c r="F85" s="165">
        <f>SUM(G85:J85)</f>
        <v>22.01747824444444</v>
      </c>
      <c r="G85" s="165">
        <f>SUM(G86:G90)</f>
        <v>0</v>
      </c>
      <c r="H85" s="165">
        <f>SUM(H86:H90)</f>
        <v>0</v>
      </c>
      <c r="I85" s="165">
        <f>SUM(I86:I90)</f>
        <v>15.449797688888886</v>
      </c>
      <c r="J85" s="168">
        <f>SUM(J86:J90)</f>
        <v>6.567680555555556</v>
      </c>
      <c r="K85" s="42"/>
    </row>
    <row r="86" spans="1:11" s="79" customFormat="1" ht="15" customHeight="1" hidden="1">
      <c r="A86" s="58"/>
      <c r="B86" s="47"/>
      <c r="C86" s="59"/>
      <c r="D86" s="137" t="s">
        <v>172</v>
      </c>
      <c r="E86" s="61"/>
      <c r="F86" s="61"/>
      <c r="G86" s="61"/>
      <c r="H86" s="61"/>
      <c r="I86" s="61"/>
      <c r="J86" s="152"/>
      <c r="K86" s="60"/>
    </row>
    <row r="87" spans="1:11" s="79" customFormat="1" ht="15" customHeight="1">
      <c r="A87" s="58"/>
      <c r="B87" s="47"/>
      <c r="C87" s="181" t="s">
        <v>592</v>
      </c>
      <c r="D87" s="159" t="s">
        <v>596</v>
      </c>
      <c r="E87" s="182" t="str">
        <f>IF('46 - передача'!$E$38="","",'46 - передача'!$E$38)</f>
        <v>ООО "КубаньРесурс"</v>
      </c>
      <c r="F87" s="165">
        <f>SUM(G87:J87)</f>
        <v>0</v>
      </c>
      <c r="G87" s="166"/>
      <c r="H87" s="166"/>
      <c r="I87" s="166"/>
      <c r="J87" s="166"/>
      <c r="K87" s="60"/>
    </row>
    <row r="88" spans="1:11" s="79" customFormat="1" ht="15" customHeight="1">
      <c r="A88" s="58"/>
      <c r="B88" s="47"/>
      <c r="C88" s="181" t="s">
        <v>592</v>
      </c>
      <c r="D88" s="159" t="s">
        <v>597</v>
      </c>
      <c r="E88" s="182" t="str">
        <f>IF('46 - передача'!$E$39="","",'46 - передача'!$E$39)</f>
        <v>ОАО "НЭСК"</v>
      </c>
      <c r="F88" s="165">
        <f>SUM(G88:J88)</f>
        <v>6.847860188888888</v>
      </c>
      <c r="G88" s="166"/>
      <c r="H88" s="166"/>
      <c r="I88" s="166">
        <f>I39/24/30</f>
        <v>6.847860188888888</v>
      </c>
      <c r="J88" s="166"/>
      <c r="K88" s="60"/>
    </row>
    <row r="89" spans="1:11" s="79" customFormat="1" ht="15" customHeight="1">
      <c r="A89" s="58"/>
      <c r="B89" s="47"/>
      <c r="C89" s="181" t="s">
        <v>592</v>
      </c>
      <c r="D89" s="159" t="s">
        <v>598</v>
      </c>
      <c r="E89" s="182" t="str">
        <f>IF('46 - передача'!$E$40="","",'46 - передача'!$E$40)</f>
        <v>ОАО "Кубаньэнергосбыт"</v>
      </c>
      <c r="F89" s="165">
        <f>SUM(G89:J89)</f>
        <v>15.169618055555555</v>
      </c>
      <c r="G89" s="166"/>
      <c r="H89" s="166"/>
      <c r="I89" s="166">
        <f>I40/24/30</f>
        <v>8.601937499999998</v>
      </c>
      <c r="J89" s="179">
        <f>J40/24/30</f>
        <v>6.567680555555556</v>
      </c>
      <c r="K89" s="60"/>
    </row>
    <row r="90" spans="1:11" s="79" customFormat="1" ht="15" customHeight="1">
      <c r="A90" s="58"/>
      <c r="B90" s="47"/>
      <c r="C90" s="59"/>
      <c r="D90" s="138"/>
      <c r="E90" s="95" t="s">
        <v>178</v>
      </c>
      <c r="F90" s="63"/>
      <c r="G90" s="63"/>
      <c r="H90" s="63"/>
      <c r="I90" s="63"/>
      <c r="J90" s="153"/>
      <c r="K90" s="60"/>
    </row>
    <row r="91" spans="1:11" ht="24" customHeight="1">
      <c r="A91" s="45"/>
      <c r="B91" s="46"/>
      <c r="C91" s="41"/>
      <c r="D91" s="136" t="s">
        <v>157</v>
      </c>
      <c r="E91" s="32" t="s">
        <v>133</v>
      </c>
      <c r="F91" s="165">
        <f>SUM(G91:J91)</f>
        <v>2.4515075000000004</v>
      </c>
      <c r="G91" s="165">
        <f>SUM(G92:G95)</f>
        <v>0</v>
      </c>
      <c r="H91" s="165">
        <f>SUM(H92:H95)</f>
        <v>0</v>
      </c>
      <c r="I91" s="165">
        <f>SUM(I92:I95)</f>
        <v>2.4515075000000004</v>
      </c>
      <c r="J91" s="168">
        <f>SUM(J92:J95)</f>
        <v>0</v>
      </c>
      <c r="K91" s="42"/>
    </row>
    <row r="92" spans="1:11" s="79" customFormat="1" ht="15" customHeight="1" hidden="1">
      <c r="A92" s="58"/>
      <c r="B92" s="47"/>
      <c r="C92" s="59"/>
      <c r="D92" s="137" t="s">
        <v>173</v>
      </c>
      <c r="E92" s="61"/>
      <c r="F92" s="61"/>
      <c r="G92" s="61"/>
      <c r="H92" s="61"/>
      <c r="I92" s="61"/>
      <c r="J92" s="152"/>
      <c r="K92" s="60"/>
    </row>
    <row r="93" spans="1:11" s="79" customFormat="1" ht="15" customHeight="1">
      <c r="A93" s="58"/>
      <c r="B93" s="47"/>
      <c r="C93" s="181" t="s">
        <v>592</v>
      </c>
      <c r="D93" s="159" t="s">
        <v>599</v>
      </c>
      <c r="E93" s="182" t="str">
        <f>IF('46 - передача'!$E$44="","",'46 - передача'!$E$44)</f>
        <v>ОАО "Кубаньэнерго"</v>
      </c>
      <c r="F93" s="165">
        <f>SUM(G93:J93)</f>
        <v>2.4515075000000004</v>
      </c>
      <c r="G93" s="166"/>
      <c r="H93" s="166"/>
      <c r="I93" s="166">
        <f>I44/24/30</f>
        <v>2.4515075000000004</v>
      </c>
      <c r="J93" s="179"/>
      <c r="K93" s="60"/>
    </row>
    <row r="94" spans="1:11" s="79" customFormat="1" ht="15" customHeight="1">
      <c r="A94" s="58"/>
      <c r="B94" s="47"/>
      <c r="C94" s="181" t="s">
        <v>592</v>
      </c>
      <c r="D94" s="159" t="s">
        <v>600</v>
      </c>
      <c r="E94" s="182" t="str">
        <f>IF('46 - передача'!$E$45="","",'46 - передача'!$E$45)</f>
        <v>ОАО "НЭСК-электросети"</v>
      </c>
      <c r="F94" s="165">
        <f>SUM(G94:J94)</f>
        <v>0</v>
      </c>
      <c r="G94" s="166"/>
      <c r="H94" s="166"/>
      <c r="I94" s="166"/>
      <c r="J94" s="179"/>
      <c r="K94" s="60"/>
    </row>
    <row r="95" spans="1:11" s="79" customFormat="1" ht="15" customHeight="1">
      <c r="A95" s="58"/>
      <c r="B95" s="47"/>
      <c r="C95" s="59"/>
      <c r="D95" s="138"/>
      <c r="E95" s="95" t="s">
        <v>177</v>
      </c>
      <c r="F95" s="63"/>
      <c r="G95" s="63"/>
      <c r="H95" s="63"/>
      <c r="I95" s="63"/>
      <c r="J95" s="153"/>
      <c r="K95" s="60"/>
    </row>
    <row r="96" spans="1:11" ht="24" customHeight="1">
      <c r="A96" s="45"/>
      <c r="B96" s="46"/>
      <c r="C96" s="41"/>
      <c r="D96" s="136" t="s">
        <v>158</v>
      </c>
      <c r="E96" s="32" t="s">
        <v>134</v>
      </c>
      <c r="F96" s="165">
        <f>SUM(G96:J96)</f>
        <v>0</v>
      </c>
      <c r="G96" s="165">
        <f>SUM(G97:G98)</f>
        <v>0</v>
      </c>
      <c r="H96" s="165">
        <f>SUM(H97:H98)</f>
        <v>0</v>
      </c>
      <c r="I96" s="165">
        <f>SUM(I97:I98)</f>
        <v>0</v>
      </c>
      <c r="J96" s="168">
        <f>SUM(J97:J98)</f>
        <v>0</v>
      </c>
      <c r="K96" s="42"/>
    </row>
    <row r="97" spans="1:11" s="79" customFormat="1" ht="15" customHeight="1" hidden="1">
      <c r="A97" s="58"/>
      <c r="B97" s="47"/>
      <c r="C97" s="59"/>
      <c r="D97" s="137" t="s">
        <v>174</v>
      </c>
      <c r="E97" s="61"/>
      <c r="F97" s="61"/>
      <c r="G97" s="61"/>
      <c r="H97" s="61"/>
      <c r="I97" s="61"/>
      <c r="J97" s="152"/>
      <c r="K97" s="60"/>
    </row>
    <row r="98" spans="1:11" s="79" customFormat="1" ht="15" customHeight="1">
      <c r="A98" s="58"/>
      <c r="B98" s="47"/>
      <c r="C98" s="59"/>
      <c r="D98" s="138"/>
      <c r="E98" s="95" t="s">
        <v>176</v>
      </c>
      <c r="F98" s="63"/>
      <c r="G98" s="63"/>
      <c r="H98" s="63"/>
      <c r="I98" s="63"/>
      <c r="J98" s="153"/>
      <c r="K98" s="60"/>
    </row>
    <row r="99" spans="3:11" ht="24" customHeight="1">
      <c r="C99" s="59"/>
      <c r="D99" s="136" t="s">
        <v>159</v>
      </c>
      <c r="E99" s="81" t="s">
        <v>187</v>
      </c>
      <c r="F99" s="169">
        <f>SUM(G99:J99)</f>
        <v>0</v>
      </c>
      <c r="G99" s="169">
        <f>SUM(G100:G101)</f>
        <v>0</v>
      </c>
      <c r="H99" s="169">
        <f>SUM(H100:H101)</f>
        <v>0</v>
      </c>
      <c r="I99" s="169">
        <f>SUM(I100:I101)</f>
        <v>0</v>
      </c>
      <c r="J99" s="168">
        <f>SUM(J100:J101)</f>
        <v>0</v>
      </c>
      <c r="K99" s="60"/>
    </row>
    <row r="100" spans="1:11" s="79" customFormat="1" ht="15" customHeight="1" hidden="1">
      <c r="A100" s="58"/>
      <c r="B100" s="47"/>
      <c r="C100" s="59"/>
      <c r="D100" s="137" t="s">
        <v>198</v>
      </c>
      <c r="E100" s="61"/>
      <c r="F100" s="61"/>
      <c r="G100" s="61"/>
      <c r="H100" s="61"/>
      <c r="I100" s="61"/>
      <c r="J100" s="152"/>
      <c r="K100" s="60"/>
    </row>
    <row r="101" spans="3:11" ht="15" customHeight="1">
      <c r="C101" s="59"/>
      <c r="D101" s="140"/>
      <c r="E101" s="95" t="s">
        <v>190</v>
      </c>
      <c r="F101" s="83"/>
      <c r="G101" s="83"/>
      <c r="H101" s="83"/>
      <c r="I101" s="83"/>
      <c r="J101" s="155"/>
      <c r="K101" s="60"/>
    </row>
    <row r="102" spans="1:11" ht="24" customHeight="1">
      <c r="A102" s="45"/>
      <c r="B102" s="46"/>
      <c r="C102" s="41"/>
      <c r="D102" s="136" t="s">
        <v>203</v>
      </c>
      <c r="E102" s="32" t="s">
        <v>205</v>
      </c>
      <c r="F102" s="165">
        <f>SUM(G102:J102)</f>
        <v>0</v>
      </c>
      <c r="G102" s="165">
        <f>SUM(G103:G104)</f>
        <v>0</v>
      </c>
      <c r="H102" s="165">
        <f>SUM(H103:H104)</f>
        <v>0</v>
      </c>
      <c r="I102" s="165">
        <f>SUM(I103:I104)</f>
        <v>0</v>
      </c>
      <c r="J102" s="168">
        <f>SUM(J103:J104)</f>
        <v>0</v>
      </c>
      <c r="K102" s="42"/>
    </row>
    <row r="103" spans="1:11" s="79" customFormat="1" ht="15" customHeight="1" hidden="1">
      <c r="A103" s="58"/>
      <c r="B103" s="47"/>
      <c r="C103" s="59"/>
      <c r="D103" s="137" t="s">
        <v>204</v>
      </c>
      <c r="E103" s="61"/>
      <c r="F103" s="61"/>
      <c r="G103" s="61"/>
      <c r="H103" s="61"/>
      <c r="I103" s="61"/>
      <c r="J103" s="152"/>
      <c r="K103" s="60"/>
    </row>
    <row r="104" spans="1:11" s="79" customFormat="1" ht="15" customHeight="1">
      <c r="A104" s="58"/>
      <c r="B104" s="47"/>
      <c r="C104" s="59"/>
      <c r="D104" s="138"/>
      <c r="E104" s="95" t="s">
        <v>177</v>
      </c>
      <c r="F104" s="63"/>
      <c r="G104" s="63"/>
      <c r="H104" s="63"/>
      <c r="I104" s="63"/>
      <c r="J104" s="153"/>
      <c r="K104" s="60"/>
    </row>
    <row r="105" spans="1:11" ht="30" customHeight="1">
      <c r="A105" s="45"/>
      <c r="B105" s="46"/>
      <c r="C105" s="41"/>
      <c r="D105" s="136" t="s">
        <v>160</v>
      </c>
      <c r="E105" s="33" t="s">
        <v>136</v>
      </c>
      <c r="F105" s="165">
        <f>SUM(G105:I105)</f>
        <v>12.858885481833333</v>
      </c>
      <c r="G105" s="169">
        <f>SUM(G80:J80)</f>
        <v>5.498527777777778</v>
      </c>
      <c r="H105" s="169">
        <f>SUM(G81:J81)</f>
        <v>6.1023646485</v>
      </c>
      <c r="I105" s="169">
        <f>SUM(G82:J82)</f>
        <v>1.2579930555555556</v>
      </c>
      <c r="J105" s="156"/>
      <c r="K105" s="42"/>
    </row>
    <row r="106" spans="1:11" ht="30" customHeight="1">
      <c r="A106" s="45"/>
      <c r="B106" s="46"/>
      <c r="C106" s="41"/>
      <c r="D106" s="136" t="s">
        <v>161</v>
      </c>
      <c r="E106" s="33" t="s">
        <v>135</v>
      </c>
      <c r="F106" s="165">
        <f aca="true" t="shared" si="1" ref="F106:F114">SUM(G106:J106)</f>
        <v>0</v>
      </c>
      <c r="G106" s="166"/>
      <c r="H106" s="166"/>
      <c r="I106" s="166"/>
      <c r="J106" s="167"/>
      <c r="K106" s="42"/>
    </row>
    <row r="107" spans="1:11" ht="9" customHeight="1">
      <c r="A107" s="45"/>
      <c r="B107" s="46"/>
      <c r="C107" s="41"/>
      <c r="D107" s="139"/>
      <c r="E107" s="92"/>
      <c r="F107" s="93"/>
      <c r="G107" s="94"/>
      <c r="H107" s="94"/>
      <c r="I107" s="94"/>
      <c r="J107" s="154"/>
      <c r="K107" s="42"/>
    </row>
    <row r="108" spans="1:11" ht="30" customHeight="1">
      <c r="A108" s="45"/>
      <c r="B108" s="46"/>
      <c r="C108" s="41"/>
      <c r="D108" s="136" t="s">
        <v>162</v>
      </c>
      <c r="E108" s="33" t="s">
        <v>137</v>
      </c>
      <c r="F108" s="165">
        <f>SUM(G108:J108)</f>
        <v>0.4090393623888867</v>
      </c>
      <c r="G108" s="169">
        <f>SUM(G109:G110)</f>
        <v>0</v>
      </c>
      <c r="H108" s="169">
        <f>SUM(H109:H110)</f>
        <v>0</v>
      </c>
      <c r="I108" s="169">
        <f>SUM(I109:I110)</f>
        <v>0.22019929294444227</v>
      </c>
      <c r="J108" s="168">
        <f>SUM(J109:J110)</f>
        <v>0.18884006944444445</v>
      </c>
      <c r="K108" s="42"/>
    </row>
    <row r="109" spans="1:11" ht="24" customHeight="1">
      <c r="A109" s="45"/>
      <c r="B109" s="46"/>
      <c r="C109" s="41"/>
      <c r="D109" s="136" t="s">
        <v>165</v>
      </c>
      <c r="E109" s="32" t="s">
        <v>138</v>
      </c>
      <c r="F109" s="165">
        <f t="shared" si="1"/>
        <v>0.4090393623888867</v>
      </c>
      <c r="G109" s="166"/>
      <c r="H109" s="166"/>
      <c r="I109" s="166">
        <f>I60/24/30</f>
        <v>0.22019929294444227</v>
      </c>
      <c r="J109" s="167">
        <f>J60/24/30</f>
        <v>0.18884006944444445</v>
      </c>
      <c r="K109" s="42"/>
    </row>
    <row r="110" spans="1:11" ht="24" customHeight="1">
      <c r="A110" s="45"/>
      <c r="B110" s="46"/>
      <c r="C110" s="41"/>
      <c r="D110" s="136" t="s">
        <v>197</v>
      </c>
      <c r="E110" s="34" t="s">
        <v>139</v>
      </c>
      <c r="F110" s="165">
        <f t="shared" si="1"/>
        <v>0</v>
      </c>
      <c r="G110" s="166"/>
      <c r="H110" s="166"/>
      <c r="I110" s="166"/>
      <c r="J110" s="167"/>
      <c r="K110" s="42"/>
    </row>
    <row r="111" spans="1:11" ht="9" customHeight="1">
      <c r="A111" s="45"/>
      <c r="B111" s="46"/>
      <c r="C111" s="41"/>
      <c r="D111" s="139"/>
      <c r="E111" s="92"/>
      <c r="F111" s="93"/>
      <c r="G111" s="94"/>
      <c r="H111" s="94"/>
      <c r="I111" s="94"/>
      <c r="J111" s="154"/>
      <c r="K111" s="42"/>
    </row>
    <row r="112" spans="1:11" ht="30" customHeight="1">
      <c r="A112" s="45"/>
      <c r="B112" s="46"/>
      <c r="C112" s="41"/>
      <c r="D112" s="136" t="s">
        <v>163</v>
      </c>
      <c r="E112" s="33" t="s">
        <v>140</v>
      </c>
      <c r="F112" s="165">
        <f t="shared" si="1"/>
        <v>0</v>
      </c>
      <c r="G112" s="166"/>
      <c r="H112" s="166"/>
      <c r="I112" s="166"/>
      <c r="J112" s="167"/>
      <c r="K112" s="42"/>
    </row>
    <row r="113" spans="1:11" ht="30" customHeight="1">
      <c r="A113" s="45"/>
      <c r="B113" s="46"/>
      <c r="C113" s="41"/>
      <c r="D113" s="136" t="s">
        <v>164</v>
      </c>
      <c r="E113" s="33" t="s">
        <v>141</v>
      </c>
      <c r="F113" s="165">
        <f t="shared" si="1"/>
        <v>0</v>
      </c>
      <c r="G113" s="166"/>
      <c r="H113" s="166"/>
      <c r="I113" s="166"/>
      <c r="J113" s="167"/>
      <c r="K113" s="42"/>
    </row>
    <row r="114" spans="1:11" ht="30" customHeight="1">
      <c r="A114" s="45"/>
      <c r="B114" s="46"/>
      <c r="C114" s="41"/>
      <c r="D114" s="141" t="s">
        <v>166</v>
      </c>
      <c r="E114" s="52" t="s">
        <v>2</v>
      </c>
      <c r="F114" s="171">
        <f t="shared" si="1"/>
        <v>3.47222223529009E-07</v>
      </c>
      <c r="G114" s="172">
        <f>G67-G84-G105-G106-G108+G112-G113</f>
        <v>0</v>
      </c>
      <c r="H114" s="172">
        <f>H67+H79-H84-H105-H106-H108+H112-H113</f>
        <v>0</v>
      </c>
      <c r="I114" s="172">
        <f>I67+I79-I84-I105-I106-I108+I112-I113</f>
        <v>1.3888889041635544E-07</v>
      </c>
      <c r="J114" s="173">
        <f>J67+J79-J84-J106-J108+J112-J113</f>
        <v>2.0833333311265356E-07</v>
      </c>
      <c r="K114" s="42"/>
    </row>
    <row r="115" spans="1:11" ht="18" customHeight="1">
      <c r="A115" s="45"/>
      <c r="B115" s="46"/>
      <c r="C115" s="41"/>
      <c r="D115" s="208" t="s">
        <v>168</v>
      </c>
      <c r="E115" s="209"/>
      <c r="F115" s="209"/>
      <c r="G115" s="209"/>
      <c r="H115" s="209"/>
      <c r="I115" s="209"/>
      <c r="J115" s="210"/>
      <c r="K115" s="42"/>
    </row>
    <row r="116" spans="1:11" ht="30" customHeight="1">
      <c r="A116" s="45"/>
      <c r="B116" s="46"/>
      <c r="C116" s="41"/>
      <c r="D116" s="135" t="s">
        <v>124</v>
      </c>
      <c r="E116" s="53" t="s">
        <v>144</v>
      </c>
      <c r="F116" s="163">
        <f>SUM(G116:J116)</f>
        <v>0</v>
      </c>
      <c r="G116" s="174"/>
      <c r="H116" s="174"/>
      <c r="I116" s="174"/>
      <c r="J116" s="175"/>
      <c r="K116" s="42"/>
    </row>
    <row r="117" spans="1:11" ht="30" customHeight="1">
      <c r="A117" s="45"/>
      <c r="B117" s="46"/>
      <c r="C117" s="41"/>
      <c r="D117" s="141" t="s">
        <v>123</v>
      </c>
      <c r="E117" s="54" t="s">
        <v>145</v>
      </c>
      <c r="F117" s="172">
        <f>SUM(G117:J117)</f>
        <v>21.41</v>
      </c>
      <c r="G117" s="176"/>
      <c r="H117" s="176"/>
      <c r="I117" s="176">
        <v>21.41</v>
      </c>
      <c r="J117" s="170"/>
      <c r="K117" s="42"/>
    </row>
    <row r="118" spans="1:11" ht="18" customHeight="1">
      <c r="A118" s="45"/>
      <c r="B118" s="46"/>
      <c r="C118" s="41"/>
      <c r="D118" s="202" t="s">
        <v>185</v>
      </c>
      <c r="E118" s="203"/>
      <c r="F118" s="203"/>
      <c r="G118" s="203"/>
      <c r="H118" s="203"/>
      <c r="I118" s="203"/>
      <c r="J118" s="204"/>
      <c r="K118" s="42"/>
    </row>
    <row r="119" spans="1:11" ht="30" customHeight="1">
      <c r="A119" s="45"/>
      <c r="B119" s="46"/>
      <c r="C119" s="41"/>
      <c r="D119" s="135" t="s">
        <v>124</v>
      </c>
      <c r="E119" s="53" t="s">
        <v>15</v>
      </c>
      <c r="F119" s="163">
        <f>SUM(G119:J119)</f>
        <v>9958.869997000002</v>
      </c>
      <c r="G119" s="177">
        <f>SUM(G120,G123,G127)</f>
        <v>0</v>
      </c>
      <c r="H119" s="177">
        <f>SUM(H120,H123,H127)</f>
        <v>0</v>
      </c>
      <c r="I119" s="177">
        <f>SUM(I120,I123,I127)</f>
        <v>8686.43660688</v>
      </c>
      <c r="J119" s="178">
        <f>SUM(J120,J123,J127)</f>
        <v>1272.43339012</v>
      </c>
      <c r="K119" s="42"/>
    </row>
    <row r="120" spans="1:11" s="79" customFormat="1" ht="24" customHeight="1">
      <c r="A120" s="58"/>
      <c r="B120" s="47"/>
      <c r="C120" s="59"/>
      <c r="D120" s="136" t="s">
        <v>149</v>
      </c>
      <c r="E120" s="81" t="s">
        <v>186</v>
      </c>
      <c r="F120" s="169">
        <f>SUM(G120:J120)</f>
        <v>0</v>
      </c>
      <c r="G120" s="169">
        <f>SUM(G121:G122)</f>
        <v>0</v>
      </c>
      <c r="H120" s="169">
        <f>SUM(H121:H122)</f>
        <v>0</v>
      </c>
      <c r="I120" s="169">
        <f>SUM(I121:I122)</f>
        <v>0</v>
      </c>
      <c r="J120" s="168">
        <f>SUM(J121:J122)</f>
        <v>0</v>
      </c>
      <c r="K120" s="60"/>
    </row>
    <row r="121" spans="1:11" s="79" customFormat="1" ht="15" customHeight="1" hidden="1">
      <c r="A121" s="58"/>
      <c r="B121" s="47"/>
      <c r="C121" s="59"/>
      <c r="D121" s="137" t="s">
        <v>191</v>
      </c>
      <c r="E121" s="61"/>
      <c r="F121" s="61"/>
      <c r="G121" s="61"/>
      <c r="H121" s="61"/>
      <c r="I121" s="61"/>
      <c r="J121" s="152"/>
      <c r="K121" s="60"/>
    </row>
    <row r="122" spans="1:11" s="79" customFormat="1" ht="15" customHeight="1">
      <c r="A122" s="58"/>
      <c r="B122" s="47"/>
      <c r="C122" s="59"/>
      <c r="D122" s="138"/>
      <c r="E122" s="57" t="s">
        <v>178</v>
      </c>
      <c r="F122" s="63"/>
      <c r="G122" s="63"/>
      <c r="H122" s="63"/>
      <c r="I122" s="63"/>
      <c r="J122" s="153"/>
      <c r="K122" s="60"/>
    </row>
    <row r="123" spans="1:11" ht="24" customHeight="1">
      <c r="A123" s="46"/>
      <c r="B123" s="46"/>
      <c r="C123" s="41"/>
      <c r="D123" s="136" t="s">
        <v>150</v>
      </c>
      <c r="E123" s="81" t="s">
        <v>193</v>
      </c>
      <c r="F123" s="169">
        <f>SUM(G123:J123)</f>
        <v>9958.869997000002</v>
      </c>
      <c r="G123" s="169">
        <f>SUM(G124:G126)</f>
        <v>0</v>
      </c>
      <c r="H123" s="169">
        <f>SUM(H124:H126)</f>
        <v>0</v>
      </c>
      <c r="I123" s="169">
        <f>SUM(I124:I126)</f>
        <v>8686.43660688</v>
      </c>
      <c r="J123" s="168">
        <f>SUM(J124:J126)</f>
        <v>1272.43339012</v>
      </c>
      <c r="K123" s="42"/>
    </row>
    <row r="124" spans="1:11" s="79" customFormat="1" ht="15" customHeight="1" hidden="1">
      <c r="A124" s="58" t="s">
        <v>192</v>
      </c>
      <c r="B124" s="47"/>
      <c r="C124" s="59"/>
      <c r="D124" s="137" t="s">
        <v>170</v>
      </c>
      <c r="E124" s="61"/>
      <c r="F124" s="61"/>
      <c r="G124" s="61"/>
      <c r="H124" s="61"/>
      <c r="I124" s="61"/>
      <c r="J124" s="152"/>
      <c r="K124" s="60"/>
    </row>
    <row r="125" spans="1:11" s="79" customFormat="1" ht="15" customHeight="1">
      <c r="A125" s="58"/>
      <c r="B125" s="47"/>
      <c r="C125" s="180" t="s">
        <v>592</v>
      </c>
      <c r="D125" s="159" t="s">
        <v>593</v>
      </c>
      <c r="E125" s="64" t="s">
        <v>409</v>
      </c>
      <c r="F125" s="165">
        <f>SUM(G125:J125)</f>
        <v>9958.869997000002</v>
      </c>
      <c r="G125" s="166"/>
      <c r="H125" s="166"/>
      <c r="I125" s="166">
        <f>'[1]46 - передача'!I125+'[2]46 - передача'!I125+'[3]46 - передача'!I125</f>
        <v>8686.43660688</v>
      </c>
      <c r="J125" s="166">
        <f>'[1]46 - передача'!J125+'[2]46 - передача'!J125+'[3]46 - передача'!J125</f>
        <v>1272.43339012</v>
      </c>
      <c r="K125" s="60"/>
    </row>
    <row r="126" spans="1:11" s="79" customFormat="1" ht="15" customHeight="1">
      <c r="A126" s="58"/>
      <c r="B126" s="47"/>
      <c r="C126" s="59"/>
      <c r="D126" s="142"/>
      <c r="E126" s="57" t="s">
        <v>177</v>
      </c>
      <c r="F126" s="82"/>
      <c r="G126" s="82"/>
      <c r="H126" s="82"/>
      <c r="I126" s="82"/>
      <c r="J126" s="157"/>
      <c r="K126" s="60"/>
    </row>
    <row r="127" spans="1:11" s="79" customFormat="1" ht="24" customHeight="1">
      <c r="A127" s="58"/>
      <c r="B127" s="47"/>
      <c r="C127" s="59"/>
      <c r="D127" s="136" t="s">
        <v>151</v>
      </c>
      <c r="E127" s="81" t="s">
        <v>187</v>
      </c>
      <c r="F127" s="169">
        <f>SUM(G127:J127)</f>
        <v>0</v>
      </c>
      <c r="G127" s="169">
        <f>SUM(G128:G129)</f>
        <v>0</v>
      </c>
      <c r="H127" s="169">
        <f>SUM(H128:H129)</f>
        <v>0</v>
      </c>
      <c r="I127" s="169">
        <f>SUM(I128:I129)</f>
        <v>0</v>
      </c>
      <c r="J127" s="168">
        <f>SUM(J128:J129)</f>
        <v>0</v>
      </c>
      <c r="K127" s="60"/>
    </row>
    <row r="128" spans="1:11" s="79" customFormat="1" ht="15" customHeight="1" hidden="1">
      <c r="A128" s="58"/>
      <c r="B128" s="47"/>
      <c r="C128" s="59"/>
      <c r="D128" s="137" t="s">
        <v>171</v>
      </c>
      <c r="E128" s="61"/>
      <c r="F128" s="61"/>
      <c r="G128" s="61"/>
      <c r="H128" s="61"/>
      <c r="I128" s="61"/>
      <c r="J128" s="152"/>
      <c r="K128" s="60"/>
    </row>
    <row r="129" spans="1:11" s="79" customFormat="1" ht="15" customHeight="1">
      <c r="A129" s="47"/>
      <c r="B129" s="47"/>
      <c r="C129" s="59"/>
      <c r="D129" s="140"/>
      <c r="E129" s="131" t="s">
        <v>190</v>
      </c>
      <c r="F129" s="83"/>
      <c r="G129" s="83"/>
      <c r="H129" s="83"/>
      <c r="I129" s="83"/>
      <c r="J129" s="155"/>
      <c r="K129" s="60"/>
    </row>
    <row r="130" spans="1:11" s="79" customFormat="1" ht="18" customHeight="1">
      <c r="A130" s="47"/>
      <c r="B130" s="47"/>
      <c r="C130" s="59"/>
      <c r="D130" s="202" t="s">
        <v>188</v>
      </c>
      <c r="E130" s="203"/>
      <c r="F130" s="203"/>
      <c r="G130" s="203"/>
      <c r="H130" s="203"/>
      <c r="I130" s="203"/>
      <c r="J130" s="204"/>
      <c r="K130" s="60"/>
    </row>
    <row r="131" spans="1:11" s="79" customFormat="1" ht="24" customHeight="1">
      <c r="A131" s="47"/>
      <c r="B131" s="47"/>
      <c r="C131" s="59"/>
      <c r="D131" s="135" t="s">
        <v>124</v>
      </c>
      <c r="E131" s="132" t="s">
        <v>125</v>
      </c>
      <c r="F131" s="163">
        <f>SUM(G131:J131)</f>
        <v>0</v>
      </c>
      <c r="G131" s="162">
        <f>SUM(G132:G133)</f>
        <v>0</v>
      </c>
      <c r="H131" s="162">
        <f>SUM(H132:H133)</f>
        <v>0</v>
      </c>
      <c r="I131" s="162">
        <f>SUM(I132:I133)</f>
        <v>0</v>
      </c>
      <c r="J131" s="164">
        <f>SUM(J132:J133)</f>
        <v>0</v>
      </c>
      <c r="K131" s="60"/>
    </row>
    <row r="132" spans="1:11" s="79" customFormat="1" ht="15" customHeight="1" hidden="1">
      <c r="A132" s="58"/>
      <c r="B132" s="47"/>
      <c r="C132" s="59"/>
      <c r="D132" s="137" t="s">
        <v>175</v>
      </c>
      <c r="E132" s="61"/>
      <c r="F132" s="61"/>
      <c r="G132" s="61"/>
      <c r="H132" s="61"/>
      <c r="I132" s="61"/>
      <c r="J132" s="152"/>
      <c r="K132" s="60"/>
    </row>
    <row r="133" spans="1:11" s="79" customFormat="1" ht="15" customHeight="1">
      <c r="A133" s="47"/>
      <c r="B133" s="47"/>
      <c r="C133" s="59"/>
      <c r="D133" s="140"/>
      <c r="E133" s="131" t="s">
        <v>195</v>
      </c>
      <c r="F133" s="83"/>
      <c r="G133" s="83"/>
      <c r="H133" s="83"/>
      <c r="I133" s="83"/>
      <c r="J133" s="155"/>
      <c r="K133" s="60"/>
    </row>
    <row r="134" spans="1:11" ht="18" customHeight="1">
      <c r="A134" s="46"/>
      <c r="B134" s="75"/>
      <c r="C134" s="59"/>
      <c r="D134" s="202" t="s">
        <v>189</v>
      </c>
      <c r="E134" s="203"/>
      <c r="F134" s="203"/>
      <c r="G134" s="203"/>
      <c r="H134" s="203"/>
      <c r="I134" s="203"/>
      <c r="J134" s="204"/>
      <c r="K134" s="60"/>
    </row>
    <row r="135" spans="3:11" ht="30" customHeight="1">
      <c r="C135" s="59"/>
      <c r="D135" s="135" t="s">
        <v>124</v>
      </c>
      <c r="E135" s="132" t="s">
        <v>167</v>
      </c>
      <c r="F135" s="163">
        <f>SUM(G135:J135)</f>
        <v>21294.372014380002</v>
      </c>
      <c r="G135" s="162">
        <f>SUM(G136,G139,G143)</f>
        <v>985.16499</v>
      </c>
      <c r="H135" s="162">
        <f>SUM(H136,H139,H143)</f>
        <v>1734.0525099999998</v>
      </c>
      <c r="I135" s="162">
        <f>SUM(I136,I139,I143)</f>
        <v>17299.535874380002</v>
      </c>
      <c r="J135" s="164">
        <f>SUM(J136,J139,J143)</f>
        <v>1275.6186400000001</v>
      </c>
      <c r="K135" s="60"/>
    </row>
    <row r="136" spans="3:11" ht="24" customHeight="1">
      <c r="C136" s="59"/>
      <c r="D136" s="136" t="s">
        <v>149</v>
      </c>
      <c r="E136" s="81" t="s">
        <v>186</v>
      </c>
      <c r="F136" s="169">
        <f>SUM(G136:J136)</f>
        <v>0</v>
      </c>
      <c r="G136" s="169">
        <f>SUM(G137:G138)</f>
        <v>0</v>
      </c>
      <c r="H136" s="169">
        <f>SUM(H137:H138)</f>
        <v>0</v>
      </c>
      <c r="I136" s="169">
        <f>SUM(I137:I138)</f>
        <v>0</v>
      </c>
      <c r="J136" s="168">
        <f>SUM(J137:J138)</f>
        <v>0</v>
      </c>
      <c r="K136" s="60"/>
    </row>
    <row r="137" spans="1:11" s="79" customFormat="1" ht="15" customHeight="1" hidden="1">
      <c r="A137" s="58"/>
      <c r="B137" s="47"/>
      <c r="C137" s="59"/>
      <c r="D137" s="137" t="s">
        <v>191</v>
      </c>
      <c r="E137" s="61"/>
      <c r="F137" s="61"/>
      <c r="G137" s="61"/>
      <c r="H137" s="61"/>
      <c r="I137" s="61"/>
      <c r="J137" s="152"/>
      <c r="K137" s="60"/>
    </row>
    <row r="138" spans="3:11" ht="15" customHeight="1">
      <c r="C138" s="59"/>
      <c r="D138" s="138"/>
      <c r="E138" s="95" t="s">
        <v>178</v>
      </c>
      <c r="F138" s="63"/>
      <c r="G138" s="63"/>
      <c r="H138" s="63"/>
      <c r="I138" s="63"/>
      <c r="J138" s="153"/>
      <c r="K138" s="60"/>
    </row>
    <row r="139" spans="3:11" ht="24" customHeight="1">
      <c r="C139" s="59"/>
      <c r="D139" s="136" t="s">
        <v>150</v>
      </c>
      <c r="E139" s="81" t="s">
        <v>193</v>
      </c>
      <c r="F139" s="169">
        <f>SUM(G139:J139)</f>
        <v>21294.372014380002</v>
      </c>
      <c r="G139" s="169">
        <f>SUM(G140:G142)</f>
        <v>985.16499</v>
      </c>
      <c r="H139" s="169">
        <f>SUM(H140:H142)</f>
        <v>1734.0525099999998</v>
      </c>
      <c r="I139" s="169">
        <f>SUM(I140:I142)</f>
        <v>17299.535874380002</v>
      </c>
      <c r="J139" s="168">
        <f>SUM(J140:J142)</f>
        <v>1275.6186400000001</v>
      </c>
      <c r="K139" s="60"/>
    </row>
    <row r="140" spans="1:11" s="79" customFormat="1" ht="15" customHeight="1" hidden="1">
      <c r="A140" s="58"/>
      <c r="B140" s="47"/>
      <c r="C140" s="59"/>
      <c r="D140" s="137" t="s">
        <v>170</v>
      </c>
      <c r="E140" s="61"/>
      <c r="F140" s="61"/>
      <c r="G140" s="61"/>
      <c r="H140" s="61"/>
      <c r="I140" s="61"/>
      <c r="J140" s="152"/>
      <c r="K140" s="60"/>
    </row>
    <row r="141" spans="1:11" s="79" customFormat="1" ht="15" customHeight="1">
      <c r="A141" s="58"/>
      <c r="B141" s="47"/>
      <c r="C141" s="181" t="s">
        <v>592</v>
      </c>
      <c r="D141" s="159" t="s">
        <v>593</v>
      </c>
      <c r="E141" s="182" t="str">
        <f>IF('46 - передача'!$E$125="","",'46 - передача'!$E$125)</f>
        <v>ОАО "Кубаньэнерго"</v>
      </c>
      <c r="F141" s="165">
        <f>SUM(G141:J141)</f>
        <v>21294.372014380002</v>
      </c>
      <c r="G141" s="166">
        <f>'[1]46 - передача'!G141+'[2]46 - передача'!G141+'[3]46 - передача'!G141</f>
        <v>985.16499</v>
      </c>
      <c r="H141" s="166">
        <f>'[1]46 - передача'!H141+'[2]46 - передача'!H141+'[3]46 - передача'!H141</f>
        <v>1734.0525099999998</v>
      </c>
      <c r="I141" s="166">
        <f>'[1]46 - передача'!I141+'[2]46 - передача'!I141+'[3]46 - передача'!I141</f>
        <v>17299.535874380002</v>
      </c>
      <c r="J141" s="166">
        <f>'[1]46 - передача'!J141+'[2]46 - передача'!J141+'[3]46 - передача'!J141</f>
        <v>1275.6186400000001</v>
      </c>
      <c r="K141" s="60"/>
    </row>
    <row r="142" spans="3:11" ht="15" customHeight="1">
      <c r="C142" s="59"/>
      <c r="D142" s="142"/>
      <c r="E142" s="95" t="s">
        <v>177</v>
      </c>
      <c r="F142" s="82"/>
      <c r="G142" s="82"/>
      <c r="H142" s="82"/>
      <c r="I142" s="82"/>
      <c r="J142" s="157"/>
      <c r="K142" s="60"/>
    </row>
    <row r="143" spans="3:11" ht="24" customHeight="1">
      <c r="C143" s="59"/>
      <c r="D143" s="136" t="s">
        <v>151</v>
      </c>
      <c r="E143" s="81" t="s">
        <v>187</v>
      </c>
      <c r="F143" s="169">
        <f>SUM(G143:J143)</f>
        <v>0</v>
      </c>
      <c r="G143" s="169">
        <f>SUM(G144:G145)</f>
        <v>0</v>
      </c>
      <c r="H143" s="169">
        <f>SUM(H144:H145)</f>
        <v>0</v>
      </c>
      <c r="I143" s="169">
        <f>SUM(I144:I145)</f>
        <v>0</v>
      </c>
      <c r="J143" s="168">
        <f>SUM(J144:J145)</f>
        <v>0</v>
      </c>
      <c r="K143" s="60"/>
    </row>
    <row r="144" spans="1:11" s="79" customFormat="1" ht="15" customHeight="1" hidden="1">
      <c r="A144" s="58"/>
      <c r="B144" s="47"/>
      <c r="C144" s="59"/>
      <c r="D144" s="137" t="s">
        <v>171</v>
      </c>
      <c r="E144" s="61"/>
      <c r="F144" s="61"/>
      <c r="G144" s="61"/>
      <c r="H144" s="61"/>
      <c r="I144" s="61"/>
      <c r="J144" s="152"/>
      <c r="K144" s="60"/>
    </row>
    <row r="145" spans="3:11" ht="15" customHeight="1">
      <c r="C145" s="59"/>
      <c r="D145" s="140"/>
      <c r="E145" s="95" t="s">
        <v>190</v>
      </c>
      <c r="F145" s="83"/>
      <c r="G145" s="83"/>
      <c r="H145" s="83"/>
      <c r="I145" s="83"/>
      <c r="J145" s="155"/>
      <c r="K145" s="60"/>
    </row>
    <row r="146" spans="1:11" ht="9" customHeight="1">
      <c r="A146" s="45"/>
      <c r="B146" s="46"/>
      <c r="C146" s="41"/>
      <c r="D146" s="139"/>
      <c r="E146" s="92"/>
      <c r="F146" s="93"/>
      <c r="G146" s="94"/>
      <c r="H146" s="94"/>
      <c r="I146" s="94"/>
      <c r="J146" s="154"/>
      <c r="K146" s="42"/>
    </row>
    <row r="147" spans="3:11" ht="30" customHeight="1">
      <c r="C147" s="59"/>
      <c r="D147" s="136" t="s">
        <v>123</v>
      </c>
      <c r="E147" s="55" t="s">
        <v>183</v>
      </c>
      <c r="F147" s="169">
        <f>SUM(G147:J147)</f>
        <v>0</v>
      </c>
      <c r="G147" s="169">
        <f>SUM(G148:G149)</f>
        <v>0</v>
      </c>
      <c r="H147" s="169">
        <f>SUM(H148:H149)</f>
        <v>0</v>
      </c>
      <c r="I147" s="169">
        <f>SUM(I148:I149)</f>
        <v>0</v>
      </c>
      <c r="J147" s="168">
        <f>SUM(J148:J149)</f>
        <v>0</v>
      </c>
      <c r="K147" s="60"/>
    </row>
    <row r="148" spans="1:11" s="79" customFormat="1" ht="15" customHeight="1" hidden="1">
      <c r="A148" s="58"/>
      <c r="B148" s="47"/>
      <c r="C148" s="59"/>
      <c r="D148" s="137" t="s">
        <v>182</v>
      </c>
      <c r="E148" s="61"/>
      <c r="F148" s="61"/>
      <c r="G148" s="61"/>
      <c r="H148" s="61"/>
      <c r="I148" s="61"/>
      <c r="J148" s="152"/>
      <c r="K148" s="60"/>
    </row>
    <row r="149" spans="3:11" ht="15" customHeight="1" thickBot="1">
      <c r="C149" s="59"/>
      <c r="D149" s="146"/>
      <c r="E149" s="147" t="s">
        <v>195</v>
      </c>
      <c r="F149" s="148"/>
      <c r="G149" s="148"/>
      <c r="H149" s="148"/>
      <c r="I149" s="148"/>
      <c r="J149" s="158"/>
      <c r="K149" s="60"/>
    </row>
    <row r="150" spans="3:11" ht="11.25">
      <c r="C150" s="84"/>
      <c r="D150" s="85"/>
      <c r="E150" s="86"/>
      <c r="F150" s="87"/>
      <c r="G150" s="87"/>
      <c r="H150" s="87"/>
      <c r="I150" s="87"/>
      <c r="J150" s="87"/>
      <c r="K150" s="88"/>
    </row>
  </sheetData>
  <sheetProtection password="FA9C" sheet="1" objects="1" scenarios="1" formatColumns="0" formatRows="0"/>
  <mergeCells count="8">
    <mergeCell ref="D130:J130"/>
    <mergeCell ref="D134:J134"/>
    <mergeCell ref="D9:J9"/>
    <mergeCell ref="D115:J115"/>
    <mergeCell ref="D118:J118"/>
    <mergeCell ref="D17:J17"/>
    <mergeCell ref="D66:J66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46 G116:J117 J107 G106:J106 G109:J110 G112:J113 J111 G93:J94 G125:J125 G141:J141 G87:J89 G78:J78 J83 G79 G80:J82 G19:J19 G22:J23 G27:J27 G44:J45 G76:J76 G71:J72 G63:J64 G60:J61 G57:J57 G68:J68 J62 J58 G38:J40 I32:J32 J33:J34 H31:J31 G29:J29">
      <formula1>-999999999999999000000000</formula1>
      <formula2>9.99999999999999E+23</formula2>
    </dataValidation>
    <dataValidation type="decimal" allowBlank="1" showInputMessage="1" showErrorMessage="1" sqref="G146:I146 G111:I111 G107:I107 G83:I83 G62:I62 G58:I58 G30:G34 H32:H34 I33:I3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25 E22:E23 E44:E45">
      <formula1>tso_name</formula1>
    </dataValidation>
    <dataValidation type="list" allowBlank="1" showInputMessage="1" showErrorMessage="1" errorTitle="Внимание" error="Выберите значение из предложенного списка!" sqref="E38:E40">
      <formula1>sbwt_name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6" location="'46 - передача'!A1" tooltip="Добавить сетевую компанию" display="Добавить сетевую компанию"/>
    <hyperlink ref="E49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6" location="'46 - передача'!A1" tooltip="Добавить сетевую компанию" display="Добавить сетевую компанию"/>
    <hyperlink ref="E129" location="'46 - передача'!A1" tooltip="Добавить другую организацию" display="Добавить другую организацию"/>
    <hyperlink ref="E133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2" location="'46 - передача'!A1" tooltip="Добавить другую организацию" display="Добавить другую организацию"/>
    <hyperlink ref="E5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125" location="'46 - передача'!$A$1" tooltip="Удалить" display="Удалить"/>
    <hyperlink ref="C45" location="'46 - передача'!$A$1" tooltip="Удалить" display="Удалить"/>
  </hyperlinks>
  <printOptions horizontalCentered="1"/>
  <pageMargins left="0.4330708661417323" right="0.1968503937007874" top="0.4724409448818898" bottom="0.4724409448818898" header="0.11811023622047245" footer="0.11811023622047245"/>
  <pageSetup horizontalDpi="180" verticalDpi="18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35</v>
      </c>
      <c r="C1" s="89" t="s">
        <v>122</v>
      </c>
      <c r="D1" s="90" t="s">
        <v>121</v>
      </c>
      <c r="E1" s="90" t="s">
        <v>120</v>
      </c>
      <c r="G1" s="91" t="s">
        <v>32</v>
      </c>
    </row>
    <row r="2" spans="1:7" ht="11.25">
      <c r="A2" s="12" t="s">
        <v>36</v>
      </c>
      <c r="C2" s="28">
        <v>2008</v>
      </c>
      <c r="D2" s="29" t="s">
        <v>3</v>
      </c>
      <c r="E2" s="10" t="s">
        <v>118</v>
      </c>
      <c r="G2" s="27" t="str">
        <f>reg_name</f>
        <v>Краснодарский край</v>
      </c>
    </row>
    <row r="3" spans="1:5" ht="11.25">
      <c r="A3" s="12" t="s">
        <v>37</v>
      </c>
      <c r="C3" s="28">
        <v>2009</v>
      </c>
      <c r="D3" s="29" t="s">
        <v>4</v>
      </c>
      <c r="E3" s="10" t="s">
        <v>119</v>
      </c>
    </row>
    <row r="4" spans="1:4" ht="11.25">
      <c r="A4" s="12" t="s">
        <v>38</v>
      </c>
      <c r="C4" s="28">
        <v>2010</v>
      </c>
      <c r="D4" s="29" t="s">
        <v>5</v>
      </c>
    </row>
    <row r="5" spans="1:4" ht="11.25">
      <c r="A5" s="12" t="s">
        <v>39</v>
      </c>
      <c r="C5" s="28">
        <v>2011</v>
      </c>
      <c r="D5" s="29" t="s">
        <v>6</v>
      </c>
    </row>
    <row r="6" spans="1:4" ht="11.25">
      <c r="A6" s="12" t="s">
        <v>40</v>
      </c>
      <c r="C6" s="28">
        <v>2012</v>
      </c>
      <c r="D6" s="29" t="s">
        <v>7</v>
      </c>
    </row>
    <row r="7" spans="1:4" ht="11.25">
      <c r="A7" s="12" t="s">
        <v>41</v>
      </c>
      <c r="C7" s="28">
        <v>2013</v>
      </c>
      <c r="D7" s="29" t="s">
        <v>8</v>
      </c>
    </row>
    <row r="8" spans="1:4" ht="11.25">
      <c r="A8" s="12" t="s">
        <v>42</v>
      </c>
      <c r="C8" s="28">
        <v>2014</v>
      </c>
      <c r="D8" s="29" t="s">
        <v>9</v>
      </c>
    </row>
    <row r="9" spans="1:4" ht="11.25">
      <c r="A9" s="12" t="s">
        <v>43</v>
      </c>
      <c r="C9" s="28">
        <v>2015</v>
      </c>
      <c r="D9" s="29" t="s">
        <v>10</v>
      </c>
    </row>
    <row r="10" spans="1:4" ht="11.25">
      <c r="A10" s="12" t="s">
        <v>44</v>
      </c>
      <c r="C10" s="28">
        <v>2016</v>
      </c>
      <c r="D10" s="29" t="s">
        <v>11</v>
      </c>
    </row>
    <row r="11" spans="1:4" ht="11.25">
      <c r="A11" s="12" t="s">
        <v>45</v>
      </c>
      <c r="C11" s="28">
        <v>2017</v>
      </c>
      <c r="D11" s="29" t="s">
        <v>12</v>
      </c>
    </row>
    <row r="12" spans="1:4" ht="11.25">
      <c r="A12" s="12" t="s">
        <v>46</v>
      </c>
      <c r="C12" s="28">
        <v>2018</v>
      </c>
      <c r="D12" s="29" t="s">
        <v>13</v>
      </c>
    </row>
    <row r="13" spans="1:4" ht="11.25">
      <c r="A13" s="12" t="s">
        <v>33</v>
      </c>
      <c r="C13" s="28">
        <v>2019</v>
      </c>
      <c r="D13" s="29" t="s">
        <v>14</v>
      </c>
    </row>
    <row r="14" spans="1:4" ht="11.25">
      <c r="A14" s="12" t="s">
        <v>47</v>
      </c>
      <c r="C14" s="9"/>
      <c r="D14" s="29" t="s">
        <v>18</v>
      </c>
    </row>
    <row r="15" spans="1:3" ht="11.25">
      <c r="A15" s="12" t="s">
        <v>48</v>
      </c>
      <c r="C15" s="9"/>
    </row>
    <row r="16" spans="1:3" ht="11.25">
      <c r="A16" s="12" t="s">
        <v>49</v>
      </c>
      <c r="C16" s="9"/>
    </row>
    <row r="17" spans="1:5" ht="11.25">
      <c r="A17" s="12" t="s">
        <v>50</v>
      </c>
      <c r="E17" s="7"/>
    </row>
    <row r="18" spans="1:5" ht="11.25">
      <c r="A18" s="12" t="s">
        <v>51</v>
      </c>
      <c r="E18" s="7"/>
    </row>
    <row r="19" spans="1:5" ht="11.25">
      <c r="A19" s="12" t="s">
        <v>52</v>
      </c>
      <c r="E19" s="7"/>
    </row>
    <row r="20" spans="1:7" ht="11.25">
      <c r="A20" s="12" t="s">
        <v>53</v>
      </c>
      <c r="E20" s="7"/>
      <c r="G20" s="98" t="s">
        <v>209</v>
      </c>
    </row>
    <row r="21" spans="1:7" ht="12.75">
      <c r="A21" s="12" t="s">
        <v>54</v>
      </c>
      <c r="E21" s="7"/>
      <c r="G21" s="99" t="s">
        <v>210</v>
      </c>
    </row>
    <row r="22" spans="1:7" ht="12.75">
      <c r="A22" s="12" t="s">
        <v>55</v>
      </c>
      <c r="E22" s="7"/>
      <c r="G22" s="99" t="s">
        <v>211</v>
      </c>
    </row>
    <row r="23" spans="1:7" ht="12.75">
      <c r="A23" s="12" t="s">
        <v>56</v>
      </c>
      <c r="E23" s="7"/>
      <c r="G23" s="99" t="s">
        <v>212</v>
      </c>
    </row>
    <row r="24" spans="1:7" ht="12.75" customHeight="1">
      <c r="A24" s="12" t="s">
        <v>57</v>
      </c>
      <c r="B24" s="7"/>
      <c r="E24" s="7"/>
      <c r="G24" s="99" t="s">
        <v>213</v>
      </c>
    </row>
    <row r="25" spans="1:7" ht="12.75">
      <c r="A25" s="12" t="s">
        <v>58</v>
      </c>
      <c r="E25" s="7"/>
      <c r="G25" s="99" t="s">
        <v>214</v>
      </c>
    </row>
    <row r="26" spans="1:5" ht="11.25">
      <c r="A26" s="12" t="s">
        <v>59</v>
      </c>
      <c r="E26" s="7"/>
    </row>
    <row r="27" spans="1:5" ht="11.25">
      <c r="A27" s="12" t="s">
        <v>60</v>
      </c>
      <c r="E27" s="7"/>
    </row>
    <row r="28" spans="1:5" ht="11.25">
      <c r="A28" s="12" t="s">
        <v>61</v>
      </c>
      <c r="E28" s="7"/>
    </row>
    <row r="29" spans="1:5" ht="11.25">
      <c r="A29" s="12" t="s">
        <v>62</v>
      </c>
      <c r="E29" s="7"/>
    </row>
    <row r="30" spans="1:5" ht="11.25">
      <c r="A30" s="12" t="s">
        <v>63</v>
      </c>
      <c r="E30" s="7"/>
    </row>
    <row r="31" spans="1:5" ht="11.25">
      <c r="A31" s="12" t="s">
        <v>64</v>
      </c>
      <c r="E31" s="7"/>
    </row>
    <row r="32" spans="1:5" ht="11.25">
      <c r="A32" s="12" t="s">
        <v>65</v>
      </c>
      <c r="E32" s="7"/>
    </row>
    <row r="33" spans="1:5" ht="11.25">
      <c r="A33" s="12" t="s">
        <v>66</v>
      </c>
      <c r="E33" s="7"/>
    </row>
    <row r="34" spans="1:5" ht="11.25">
      <c r="A34" s="12" t="s">
        <v>67</v>
      </c>
      <c r="E34" s="7"/>
    </row>
    <row r="35" spans="1:5" ht="11.25">
      <c r="A35" s="12" t="s">
        <v>68</v>
      </c>
      <c r="E35" s="7"/>
    </row>
    <row r="36" spans="1:5" ht="11.25">
      <c r="A36" s="12" t="s">
        <v>69</v>
      </c>
      <c r="E36" s="7"/>
    </row>
    <row r="37" spans="1:5" ht="11.25">
      <c r="A37" s="12" t="s">
        <v>70</v>
      </c>
      <c r="E37" s="7"/>
    </row>
    <row r="38" spans="1:5" ht="11.25">
      <c r="A38" s="12" t="s">
        <v>71</v>
      </c>
      <c r="E38" s="7"/>
    </row>
    <row r="39" spans="1:5" ht="11.25">
      <c r="A39" s="12" t="s">
        <v>72</v>
      </c>
      <c r="E39" s="7"/>
    </row>
    <row r="40" spans="1:5" ht="11.25">
      <c r="A40" s="12" t="s">
        <v>73</v>
      </c>
      <c r="E40" s="7"/>
    </row>
    <row r="41" spans="1:5" ht="11.25">
      <c r="A41" s="12" t="s">
        <v>74</v>
      </c>
      <c r="E41" s="7"/>
    </row>
    <row r="42" spans="1:5" ht="11.25">
      <c r="A42" s="12" t="s">
        <v>75</v>
      </c>
      <c r="E42" s="7"/>
    </row>
    <row r="43" ht="11.25">
      <c r="A43" s="12" t="s">
        <v>76</v>
      </c>
    </row>
    <row r="44" ht="11.25">
      <c r="A44" s="12" t="s">
        <v>77</v>
      </c>
    </row>
    <row r="45" ht="11.25">
      <c r="A45" s="12" t="s">
        <v>78</v>
      </c>
    </row>
    <row r="46" ht="11.25">
      <c r="A46" s="12" t="s">
        <v>79</v>
      </c>
    </row>
    <row r="47" ht="11.25">
      <c r="A47" s="12" t="s">
        <v>80</v>
      </c>
    </row>
    <row r="48" ht="11.25">
      <c r="A48" s="12" t="s">
        <v>81</v>
      </c>
    </row>
    <row r="49" ht="11.25">
      <c r="A49" s="12" t="s">
        <v>82</v>
      </c>
    </row>
    <row r="50" ht="11.25">
      <c r="A50" s="12" t="s">
        <v>83</v>
      </c>
    </row>
    <row r="51" ht="11.25">
      <c r="A51" s="12" t="s">
        <v>84</v>
      </c>
    </row>
    <row r="52" ht="11.25">
      <c r="A52" s="12" t="s">
        <v>85</v>
      </c>
    </row>
    <row r="53" ht="11.25">
      <c r="A53" s="12" t="s">
        <v>86</v>
      </c>
    </row>
    <row r="54" ht="11.25">
      <c r="A54" s="12" t="s">
        <v>87</v>
      </c>
    </row>
    <row r="55" ht="11.25">
      <c r="A55" s="12" t="s">
        <v>88</v>
      </c>
    </row>
    <row r="56" ht="11.25">
      <c r="A56" s="12" t="s">
        <v>89</v>
      </c>
    </row>
    <row r="57" ht="11.25">
      <c r="A57" s="12" t="s">
        <v>90</v>
      </c>
    </row>
    <row r="58" ht="11.25">
      <c r="A58" s="12" t="s">
        <v>91</v>
      </c>
    </row>
    <row r="59" ht="11.25">
      <c r="A59" s="12" t="s">
        <v>31</v>
      </c>
    </row>
    <row r="60" ht="11.25">
      <c r="A60" s="12" t="s">
        <v>92</v>
      </c>
    </row>
    <row r="61" ht="11.25">
      <c r="A61" s="12" t="s">
        <v>93</v>
      </c>
    </row>
    <row r="62" ht="11.25">
      <c r="A62" s="12" t="s">
        <v>94</v>
      </c>
    </row>
    <row r="63" ht="11.25">
      <c r="A63" s="12" t="s">
        <v>95</v>
      </c>
    </row>
    <row r="64" ht="11.25">
      <c r="A64" s="12" t="s">
        <v>96</v>
      </c>
    </row>
    <row r="65" ht="11.25">
      <c r="A65" s="12" t="s">
        <v>97</v>
      </c>
    </row>
    <row r="66" ht="11.25">
      <c r="A66" s="12" t="s">
        <v>98</v>
      </c>
    </row>
    <row r="67" ht="11.25">
      <c r="A67" s="12" t="s">
        <v>99</v>
      </c>
    </row>
    <row r="68" ht="11.25">
      <c r="A68" s="12" t="s">
        <v>100</v>
      </c>
    </row>
    <row r="69" ht="11.25">
      <c r="A69" s="12" t="s">
        <v>101</v>
      </c>
    </row>
    <row r="70" ht="11.25">
      <c r="A70" s="12" t="s">
        <v>102</v>
      </c>
    </row>
    <row r="71" ht="11.25">
      <c r="A71" s="12" t="s">
        <v>103</v>
      </c>
    </row>
    <row r="72" ht="11.25">
      <c r="A72" s="12" t="s">
        <v>104</v>
      </c>
    </row>
    <row r="73" ht="11.25">
      <c r="A73" s="12" t="s">
        <v>105</v>
      </c>
    </row>
    <row r="74" ht="11.25">
      <c r="A74" s="12" t="s">
        <v>106</v>
      </c>
    </row>
    <row r="75" ht="11.25">
      <c r="A75" s="12" t="s">
        <v>107</v>
      </c>
    </row>
    <row r="76" ht="11.25">
      <c r="A76" s="12" t="s">
        <v>108</v>
      </c>
    </row>
    <row r="77" ht="11.25">
      <c r="A77" s="12" t="s">
        <v>34</v>
      </c>
    </row>
    <row r="78" ht="11.25">
      <c r="A78" s="12" t="s">
        <v>109</v>
      </c>
    </row>
    <row r="79" ht="11.25">
      <c r="A79" s="12" t="s">
        <v>110</v>
      </c>
    </row>
    <row r="80" ht="11.25">
      <c r="A80" s="12" t="s">
        <v>111</v>
      </c>
    </row>
    <row r="81" ht="11.25">
      <c r="A81" s="12" t="s">
        <v>112</v>
      </c>
    </row>
    <row r="82" ht="11.25">
      <c r="A82" s="12" t="s">
        <v>113</v>
      </c>
    </row>
    <row r="83" ht="11.25">
      <c r="A83" s="12" t="s">
        <v>114</v>
      </c>
    </row>
    <row r="84" ht="11.25">
      <c r="A84" s="12" t="s">
        <v>115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40"/>
  <sheetViews>
    <sheetView zoomScalePageLayoutView="0" workbookViewId="0" topLeftCell="A1">
      <selection activeCell="AZ183" sqref="AZ183:BB200"/>
    </sheetView>
  </sheetViews>
  <sheetFormatPr defaultColWidth="9.125" defaultRowHeight="12.75"/>
  <cols>
    <col min="1" max="16384" width="9.125" style="31" customWidth="1"/>
  </cols>
  <sheetData>
    <row r="1" spans="1:7" ht="11.25">
      <c r="A1" s="31" t="s">
        <v>559</v>
      </c>
      <c r="B1" s="31" t="s">
        <v>560</v>
      </c>
      <c r="C1" s="31" t="s">
        <v>561</v>
      </c>
      <c r="D1" s="31" t="s">
        <v>562</v>
      </c>
      <c r="E1" s="31" t="s">
        <v>563</v>
      </c>
      <c r="G1" s="31" t="s">
        <v>564</v>
      </c>
    </row>
    <row r="2" spans="1:7" ht="11.25">
      <c r="A2" s="31" t="s">
        <v>219</v>
      </c>
      <c r="B2" s="31" t="s">
        <v>220</v>
      </c>
      <c r="C2" s="31" t="s">
        <v>221</v>
      </c>
      <c r="D2" s="31" t="s">
        <v>218</v>
      </c>
      <c r="E2" s="31" t="s">
        <v>59</v>
      </c>
      <c r="G2" s="31" t="s">
        <v>565</v>
      </c>
    </row>
    <row r="3" spans="1:7" ht="11.25">
      <c r="A3" s="31" t="s">
        <v>222</v>
      </c>
      <c r="B3" s="31" t="s">
        <v>223</v>
      </c>
      <c r="C3" s="31" t="s">
        <v>224</v>
      </c>
      <c r="D3" s="31" t="s">
        <v>218</v>
      </c>
      <c r="E3" s="31" t="s">
        <v>59</v>
      </c>
      <c r="G3" s="31" t="s">
        <v>218</v>
      </c>
    </row>
    <row r="4" spans="1:7" ht="11.25">
      <c r="A4" s="31" t="s">
        <v>225</v>
      </c>
      <c r="B4" s="31" t="s">
        <v>226</v>
      </c>
      <c r="C4" s="31" t="s">
        <v>227</v>
      </c>
      <c r="D4" s="31" t="s">
        <v>218</v>
      </c>
      <c r="E4" s="31" t="s">
        <v>59</v>
      </c>
      <c r="G4" s="31" t="s">
        <v>566</v>
      </c>
    </row>
    <row r="5" spans="1:7" ht="11.25">
      <c r="A5" s="31" t="s">
        <v>371</v>
      </c>
      <c r="B5" s="31" t="s">
        <v>372</v>
      </c>
      <c r="C5" s="31" t="s">
        <v>373</v>
      </c>
      <c r="D5" s="31" t="s">
        <v>218</v>
      </c>
      <c r="E5" s="31" t="s">
        <v>59</v>
      </c>
      <c r="G5" s="31" t="s">
        <v>567</v>
      </c>
    </row>
    <row r="6" spans="1:7" ht="11.25">
      <c r="A6" s="31" t="s">
        <v>228</v>
      </c>
      <c r="B6" s="31" t="s">
        <v>229</v>
      </c>
      <c r="C6" s="31" t="s">
        <v>230</v>
      </c>
      <c r="D6" s="31" t="s">
        <v>218</v>
      </c>
      <c r="E6" s="31" t="s">
        <v>59</v>
      </c>
      <c r="G6" s="31" t="s">
        <v>568</v>
      </c>
    </row>
    <row r="7" spans="1:7" ht="11.25">
      <c r="A7" s="31" t="s">
        <v>231</v>
      </c>
      <c r="B7" s="31" t="s">
        <v>232</v>
      </c>
      <c r="C7" s="31" t="s">
        <v>233</v>
      </c>
      <c r="D7" s="31" t="s">
        <v>218</v>
      </c>
      <c r="E7" s="31" t="s">
        <v>59</v>
      </c>
      <c r="G7" s="31" t="s">
        <v>569</v>
      </c>
    </row>
    <row r="8" spans="1:7" ht="11.25">
      <c r="A8" s="31" t="s">
        <v>234</v>
      </c>
      <c r="B8" s="31" t="s">
        <v>235</v>
      </c>
      <c r="C8" s="31" t="s">
        <v>236</v>
      </c>
      <c r="D8" s="31" t="s">
        <v>218</v>
      </c>
      <c r="E8" s="31" t="s">
        <v>59</v>
      </c>
      <c r="G8" s="31" t="s">
        <v>570</v>
      </c>
    </row>
    <row r="9" spans="1:7" ht="11.25">
      <c r="A9" s="31" t="s">
        <v>237</v>
      </c>
      <c r="B9" s="31" t="s">
        <v>238</v>
      </c>
      <c r="C9" s="31" t="s">
        <v>217</v>
      </c>
      <c r="D9" s="31" t="s">
        <v>218</v>
      </c>
      <c r="E9" s="31" t="s">
        <v>59</v>
      </c>
      <c r="G9" s="31" t="s">
        <v>571</v>
      </c>
    </row>
    <row r="10" spans="1:5" ht="11.25">
      <c r="A10" s="31" t="s">
        <v>239</v>
      </c>
      <c r="B10" s="31" t="s">
        <v>240</v>
      </c>
      <c r="C10" s="31" t="s">
        <v>241</v>
      </c>
      <c r="D10" s="31" t="s">
        <v>218</v>
      </c>
      <c r="E10" s="31" t="s">
        <v>59</v>
      </c>
    </row>
    <row r="11" spans="1:5" ht="11.25">
      <c r="A11" s="31" t="s">
        <v>242</v>
      </c>
      <c r="B11" s="31" t="s">
        <v>243</v>
      </c>
      <c r="C11" s="31" t="s">
        <v>244</v>
      </c>
      <c r="D11" s="31" t="s">
        <v>218</v>
      </c>
      <c r="E11" s="31" t="s">
        <v>59</v>
      </c>
    </row>
    <row r="12" spans="1:5" ht="11.25">
      <c r="A12" s="31" t="s">
        <v>242</v>
      </c>
      <c r="B12" s="31" t="s">
        <v>243</v>
      </c>
      <c r="C12" s="31" t="s">
        <v>244</v>
      </c>
      <c r="D12" s="31" t="s">
        <v>218</v>
      </c>
      <c r="E12" s="31" t="s">
        <v>59</v>
      </c>
    </row>
    <row r="13" spans="1:5" ht="11.25">
      <c r="A13" s="31" t="s">
        <v>245</v>
      </c>
      <c r="B13" s="31" t="s">
        <v>246</v>
      </c>
      <c r="C13" s="31" t="s">
        <v>247</v>
      </c>
      <c r="D13" s="31" t="s">
        <v>218</v>
      </c>
      <c r="E13" s="31" t="s">
        <v>59</v>
      </c>
    </row>
    <row r="14" spans="1:5" ht="11.25">
      <c r="A14" s="31" t="s">
        <v>248</v>
      </c>
      <c r="B14" s="31" t="s">
        <v>249</v>
      </c>
      <c r="C14" s="31" t="s">
        <v>250</v>
      </c>
      <c r="D14" s="31" t="s">
        <v>218</v>
      </c>
      <c r="E14" s="31" t="s">
        <v>59</v>
      </c>
    </row>
    <row r="15" spans="1:5" ht="11.25">
      <c r="A15" s="31" t="s">
        <v>251</v>
      </c>
      <c r="B15" s="31" t="s">
        <v>252</v>
      </c>
      <c r="C15" s="31" t="s">
        <v>253</v>
      </c>
      <c r="D15" s="31" t="s">
        <v>218</v>
      </c>
      <c r="E15" s="31" t="s">
        <v>59</v>
      </c>
    </row>
    <row r="16" spans="1:5" ht="11.25">
      <c r="A16" s="31" t="s">
        <v>401</v>
      </c>
      <c r="B16" s="31" t="s">
        <v>402</v>
      </c>
      <c r="C16" s="31" t="s">
        <v>403</v>
      </c>
      <c r="D16" s="31" t="s">
        <v>218</v>
      </c>
      <c r="E16" s="31" t="s">
        <v>59</v>
      </c>
    </row>
    <row r="17" spans="1:5" ht="11.25">
      <c r="A17" s="31" t="s">
        <v>254</v>
      </c>
      <c r="B17" s="31" t="s">
        <v>255</v>
      </c>
      <c r="C17" s="31" t="s">
        <v>256</v>
      </c>
      <c r="D17" s="31" t="s">
        <v>218</v>
      </c>
      <c r="E17" s="31" t="s">
        <v>59</v>
      </c>
    </row>
    <row r="18" spans="1:5" ht="11.25">
      <c r="A18" s="31" t="s">
        <v>611</v>
      </c>
      <c r="B18" s="31" t="s">
        <v>260</v>
      </c>
      <c r="C18" s="31" t="s">
        <v>261</v>
      </c>
      <c r="D18" s="31" t="s">
        <v>218</v>
      </c>
      <c r="E18" s="31" t="s">
        <v>59</v>
      </c>
    </row>
    <row r="19" spans="1:5" ht="11.25">
      <c r="A19" s="31" t="s">
        <v>257</v>
      </c>
      <c r="B19" s="31" t="s">
        <v>258</v>
      </c>
      <c r="C19" s="31" t="s">
        <v>259</v>
      </c>
      <c r="D19" s="31" t="s">
        <v>218</v>
      </c>
      <c r="E19" s="31" t="s">
        <v>59</v>
      </c>
    </row>
    <row r="20" spans="1:5" ht="11.25">
      <c r="A20" s="31" t="s">
        <v>262</v>
      </c>
      <c r="B20" s="31" t="s">
        <v>263</v>
      </c>
      <c r="C20" s="31" t="s">
        <v>264</v>
      </c>
      <c r="D20" s="31" t="s">
        <v>218</v>
      </c>
      <c r="E20" s="31" t="s">
        <v>59</v>
      </c>
    </row>
    <row r="21" spans="1:5" ht="11.25">
      <c r="A21" s="31" t="s">
        <v>262</v>
      </c>
      <c r="B21" s="31" t="s">
        <v>263</v>
      </c>
      <c r="C21" s="31" t="s">
        <v>264</v>
      </c>
      <c r="D21" s="31" t="s">
        <v>218</v>
      </c>
      <c r="E21" s="31" t="s">
        <v>59</v>
      </c>
    </row>
    <row r="22" spans="1:5" ht="11.25">
      <c r="A22" s="31" t="s">
        <v>265</v>
      </c>
      <c r="B22" s="31" t="s">
        <v>266</v>
      </c>
      <c r="C22" s="31" t="s">
        <v>267</v>
      </c>
      <c r="D22" s="31" t="s">
        <v>218</v>
      </c>
      <c r="E22" s="31" t="s">
        <v>59</v>
      </c>
    </row>
    <row r="23" spans="1:5" ht="11.25">
      <c r="A23" s="31" t="s">
        <v>268</v>
      </c>
      <c r="B23" s="31" t="s">
        <v>269</v>
      </c>
      <c r="C23" s="31" t="s">
        <v>259</v>
      </c>
      <c r="D23" s="31" t="s">
        <v>218</v>
      </c>
      <c r="E23" s="31" t="s">
        <v>59</v>
      </c>
    </row>
    <row r="24" spans="1:5" ht="11.25">
      <c r="A24" s="31" t="s">
        <v>270</v>
      </c>
      <c r="B24" s="31" t="s">
        <v>271</v>
      </c>
      <c r="C24" s="31" t="s">
        <v>272</v>
      </c>
      <c r="D24" s="31" t="s">
        <v>218</v>
      </c>
      <c r="E24" s="31" t="s">
        <v>59</v>
      </c>
    </row>
    <row r="25" spans="1:5" ht="11.25">
      <c r="A25" s="31" t="s">
        <v>273</v>
      </c>
      <c r="B25" s="31" t="s">
        <v>274</v>
      </c>
      <c r="C25" s="31" t="s">
        <v>275</v>
      </c>
      <c r="D25" s="31" t="s">
        <v>218</v>
      </c>
      <c r="E25" s="31" t="s">
        <v>59</v>
      </c>
    </row>
    <row r="26" spans="1:5" ht="11.25">
      <c r="A26" s="31" t="s">
        <v>276</v>
      </c>
      <c r="B26" s="31" t="s">
        <v>277</v>
      </c>
      <c r="C26" s="31" t="s">
        <v>259</v>
      </c>
      <c r="D26" s="31" t="s">
        <v>218</v>
      </c>
      <c r="E26" s="31" t="s">
        <v>59</v>
      </c>
    </row>
    <row r="27" spans="1:5" ht="11.25">
      <c r="A27" s="31" t="s">
        <v>278</v>
      </c>
      <c r="B27" s="31" t="s">
        <v>279</v>
      </c>
      <c r="C27" s="31" t="s">
        <v>280</v>
      </c>
      <c r="D27" s="31" t="s">
        <v>218</v>
      </c>
      <c r="E27" s="31" t="s">
        <v>59</v>
      </c>
    </row>
    <row r="28" spans="1:5" ht="11.25">
      <c r="A28" s="31" t="s">
        <v>281</v>
      </c>
      <c r="B28" s="31" t="s">
        <v>282</v>
      </c>
      <c r="C28" s="31" t="s">
        <v>283</v>
      </c>
      <c r="D28" s="31" t="s">
        <v>218</v>
      </c>
      <c r="E28" s="31" t="s">
        <v>59</v>
      </c>
    </row>
    <row r="29" spans="1:5" ht="11.25">
      <c r="A29" s="31" t="s">
        <v>284</v>
      </c>
      <c r="B29" s="31" t="s">
        <v>285</v>
      </c>
      <c r="C29" s="31" t="s">
        <v>286</v>
      </c>
      <c r="D29" s="31" t="s">
        <v>218</v>
      </c>
      <c r="E29" s="31" t="s">
        <v>59</v>
      </c>
    </row>
    <row r="30" spans="1:5" ht="11.25">
      <c r="A30" s="31" t="s">
        <v>287</v>
      </c>
      <c r="B30" s="31" t="s">
        <v>288</v>
      </c>
      <c r="C30" s="31" t="s">
        <v>224</v>
      </c>
      <c r="D30" s="31" t="s">
        <v>218</v>
      </c>
      <c r="E30" s="31" t="s">
        <v>59</v>
      </c>
    </row>
    <row r="31" spans="1:5" ht="11.25">
      <c r="A31" s="31" t="s">
        <v>289</v>
      </c>
      <c r="B31" s="31" t="s">
        <v>290</v>
      </c>
      <c r="C31" s="31" t="s">
        <v>291</v>
      </c>
      <c r="D31" s="31" t="s">
        <v>218</v>
      </c>
      <c r="E31" s="31" t="s">
        <v>59</v>
      </c>
    </row>
    <row r="32" spans="1:5" ht="11.25">
      <c r="A32" s="31" t="s">
        <v>292</v>
      </c>
      <c r="B32" s="31" t="s">
        <v>293</v>
      </c>
      <c r="C32" s="31" t="s">
        <v>294</v>
      </c>
      <c r="D32" s="31" t="s">
        <v>218</v>
      </c>
      <c r="E32" s="31" t="s">
        <v>59</v>
      </c>
    </row>
    <row r="33" spans="1:5" ht="11.25">
      <c r="A33" s="31" t="s">
        <v>295</v>
      </c>
      <c r="B33" s="31" t="s">
        <v>296</v>
      </c>
      <c r="C33" s="31" t="s">
        <v>297</v>
      </c>
      <c r="D33" s="31" t="s">
        <v>218</v>
      </c>
      <c r="E33" s="31" t="s">
        <v>59</v>
      </c>
    </row>
    <row r="34" spans="1:5" ht="11.25">
      <c r="A34" s="31" t="s">
        <v>298</v>
      </c>
      <c r="B34" s="31" t="s">
        <v>299</v>
      </c>
      <c r="C34" s="31" t="s">
        <v>300</v>
      </c>
      <c r="D34" s="31" t="s">
        <v>218</v>
      </c>
      <c r="E34" s="31" t="s">
        <v>59</v>
      </c>
    </row>
    <row r="35" spans="1:5" ht="11.25">
      <c r="A35" s="31" t="s">
        <v>301</v>
      </c>
      <c r="B35" s="31" t="s">
        <v>302</v>
      </c>
      <c r="C35" s="31" t="s">
        <v>300</v>
      </c>
      <c r="D35" s="31" t="s">
        <v>218</v>
      </c>
      <c r="E35" s="31" t="s">
        <v>59</v>
      </c>
    </row>
    <row r="36" spans="1:5" ht="11.25">
      <c r="A36" s="31" t="s">
        <v>303</v>
      </c>
      <c r="B36" s="31" t="s">
        <v>304</v>
      </c>
      <c r="C36" s="31" t="s">
        <v>294</v>
      </c>
      <c r="D36" s="31" t="s">
        <v>218</v>
      </c>
      <c r="E36" s="31" t="s">
        <v>59</v>
      </c>
    </row>
    <row r="37" spans="1:5" ht="11.25">
      <c r="A37" s="31" t="s">
        <v>603</v>
      </c>
      <c r="B37" s="31" t="s">
        <v>604</v>
      </c>
      <c r="C37" s="31" t="s">
        <v>294</v>
      </c>
      <c r="D37" s="31" t="s">
        <v>218</v>
      </c>
      <c r="E37" s="31" t="s">
        <v>59</v>
      </c>
    </row>
    <row r="38" spans="1:5" ht="11.25">
      <c r="A38" s="31" t="s">
        <v>305</v>
      </c>
      <c r="B38" s="31" t="s">
        <v>306</v>
      </c>
      <c r="C38" s="31" t="s">
        <v>307</v>
      </c>
      <c r="D38" s="31" t="s">
        <v>218</v>
      </c>
      <c r="E38" s="31" t="s">
        <v>59</v>
      </c>
    </row>
    <row r="39" spans="1:5" ht="11.25">
      <c r="A39" s="31" t="s">
        <v>308</v>
      </c>
      <c r="B39" s="31" t="s">
        <v>309</v>
      </c>
      <c r="C39" s="31" t="s">
        <v>310</v>
      </c>
      <c r="D39" s="31" t="s">
        <v>218</v>
      </c>
      <c r="E39" s="31" t="s">
        <v>59</v>
      </c>
    </row>
    <row r="40" spans="1:5" ht="11.25">
      <c r="A40" s="31" t="s">
        <v>311</v>
      </c>
      <c r="B40" s="31" t="s">
        <v>312</v>
      </c>
      <c r="C40" s="31" t="s">
        <v>313</v>
      </c>
      <c r="D40" s="31" t="s">
        <v>218</v>
      </c>
      <c r="E40" s="31" t="s">
        <v>59</v>
      </c>
    </row>
    <row r="41" spans="1:5" ht="11.25">
      <c r="A41" s="31" t="s">
        <v>314</v>
      </c>
      <c r="B41" s="31" t="s">
        <v>315</v>
      </c>
      <c r="C41" s="31" t="s">
        <v>316</v>
      </c>
      <c r="D41" s="31" t="s">
        <v>317</v>
      </c>
      <c r="E41" s="31" t="s">
        <v>59</v>
      </c>
    </row>
    <row r="42" spans="1:5" ht="11.25">
      <c r="A42" s="31" t="s">
        <v>318</v>
      </c>
      <c r="B42" s="31" t="s">
        <v>319</v>
      </c>
      <c r="C42" s="31" t="s">
        <v>259</v>
      </c>
      <c r="D42" s="31" t="s">
        <v>317</v>
      </c>
      <c r="E42" s="31" t="s">
        <v>59</v>
      </c>
    </row>
    <row r="43" spans="1:5" ht="11.25">
      <c r="A43" s="31" t="s">
        <v>639</v>
      </c>
      <c r="B43" s="31" t="s">
        <v>640</v>
      </c>
      <c r="C43" s="31" t="s">
        <v>616</v>
      </c>
      <c r="D43" s="31" t="s">
        <v>317</v>
      </c>
      <c r="E43" s="31" t="s">
        <v>59</v>
      </c>
    </row>
    <row r="44" spans="1:5" ht="11.25">
      <c r="A44" s="31" t="s">
        <v>320</v>
      </c>
      <c r="B44" s="31" t="s">
        <v>321</v>
      </c>
      <c r="C44" s="31" t="s">
        <v>322</v>
      </c>
      <c r="D44" s="31" t="s">
        <v>317</v>
      </c>
      <c r="E44" s="31" t="s">
        <v>59</v>
      </c>
    </row>
    <row r="45" spans="1:5" ht="11.25">
      <c r="A45" s="31" t="s">
        <v>605</v>
      </c>
      <c r="B45" s="31" t="s">
        <v>348</v>
      </c>
      <c r="C45" s="31" t="s">
        <v>316</v>
      </c>
      <c r="D45" s="31" t="s">
        <v>317</v>
      </c>
      <c r="E45" s="31" t="s">
        <v>59</v>
      </c>
    </row>
    <row r="46" spans="1:5" ht="11.25">
      <c r="A46" s="31" t="s">
        <v>323</v>
      </c>
      <c r="B46" s="31" t="s">
        <v>324</v>
      </c>
      <c r="C46" s="31" t="s">
        <v>325</v>
      </c>
      <c r="D46" s="31" t="s">
        <v>317</v>
      </c>
      <c r="E46" s="31" t="s">
        <v>59</v>
      </c>
    </row>
    <row r="47" spans="1:5" ht="11.25">
      <c r="A47" s="31" t="s">
        <v>326</v>
      </c>
      <c r="B47" s="31" t="s">
        <v>327</v>
      </c>
      <c r="C47" s="31" t="s">
        <v>328</v>
      </c>
      <c r="D47" s="31" t="s">
        <v>317</v>
      </c>
      <c r="E47" s="31" t="s">
        <v>59</v>
      </c>
    </row>
    <row r="48" spans="1:5" ht="11.25">
      <c r="A48" s="31" t="s">
        <v>329</v>
      </c>
      <c r="B48" s="31" t="s">
        <v>330</v>
      </c>
      <c r="C48" s="31" t="s">
        <v>331</v>
      </c>
      <c r="D48" s="31" t="s">
        <v>317</v>
      </c>
      <c r="E48" s="31" t="s">
        <v>59</v>
      </c>
    </row>
    <row r="49" spans="1:5" ht="11.25">
      <c r="A49" s="31" t="s">
        <v>641</v>
      </c>
      <c r="B49" s="31" t="s">
        <v>334</v>
      </c>
      <c r="C49" s="31" t="s">
        <v>335</v>
      </c>
      <c r="D49" s="31" t="s">
        <v>317</v>
      </c>
      <c r="E49" s="31" t="s">
        <v>59</v>
      </c>
    </row>
    <row r="50" spans="1:5" ht="11.25">
      <c r="A50" s="31" t="s">
        <v>332</v>
      </c>
      <c r="B50" s="31" t="s">
        <v>333</v>
      </c>
      <c r="C50" s="31" t="s">
        <v>286</v>
      </c>
      <c r="D50" s="31" t="s">
        <v>317</v>
      </c>
      <c r="E50" s="31" t="s">
        <v>59</v>
      </c>
    </row>
    <row r="51" spans="1:5" ht="11.25">
      <c r="A51" s="31" t="s">
        <v>336</v>
      </c>
      <c r="B51" s="31" t="s">
        <v>337</v>
      </c>
      <c r="C51" s="31" t="s">
        <v>338</v>
      </c>
      <c r="D51" s="31" t="s">
        <v>317</v>
      </c>
      <c r="E51" s="31" t="s">
        <v>59</v>
      </c>
    </row>
    <row r="52" spans="1:5" ht="11.25">
      <c r="A52" s="31" t="s">
        <v>339</v>
      </c>
      <c r="B52" s="31" t="s">
        <v>340</v>
      </c>
      <c r="C52" s="31" t="s">
        <v>341</v>
      </c>
      <c r="D52" s="31" t="s">
        <v>317</v>
      </c>
      <c r="E52" s="31" t="s">
        <v>59</v>
      </c>
    </row>
    <row r="53" spans="1:5" ht="11.25">
      <c r="A53" s="31" t="s">
        <v>342</v>
      </c>
      <c r="B53" s="31" t="s">
        <v>343</v>
      </c>
      <c r="C53" s="31" t="s">
        <v>338</v>
      </c>
      <c r="D53" s="31" t="s">
        <v>317</v>
      </c>
      <c r="E53" s="31" t="s">
        <v>59</v>
      </c>
    </row>
    <row r="54" spans="1:5" ht="11.25">
      <c r="A54" s="31" t="s">
        <v>642</v>
      </c>
      <c r="B54" s="31" t="s">
        <v>633</v>
      </c>
      <c r="C54" s="31" t="s">
        <v>634</v>
      </c>
      <c r="D54" s="31" t="s">
        <v>317</v>
      </c>
      <c r="E54" s="31" t="s">
        <v>59</v>
      </c>
    </row>
    <row r="55" spans="1:5" ht="11.25">
      <c r="A55" s="31" t="s">
        <v>643</v>
      </c>
      <c r="B55" s="31" t="s">
        <v>644</v>
      </c>
      <c r="C55" s="31" t="s">
        <v>645</v>
      </c>
      <c r="D55" s="31" t="s">
        <v>317</v>
      </c>
      <c r="E55" s="31" t="s">
        <v>59</v>
      </c>
    </row>
    <row r="56" spans="1:5" ht="11.25">
      <c r="A56" s="31" t="s">
        <v>344</v>
      </c>
      <c r="B56" s="31" t="s">
        <v>345</v>
      </c>
      <c r="C56" s="31" t="s">
        <v>346</v>
      </c>
      <c r="D56" s="31" t="s">
        <v>317</v>
      </c>
      <c r="E56" s="31" t="s">
        <v>59</v>
      </c>
    </row>
    <row r="57" spans="1:5" ht="11.25">
      <c r="A57" s="31" t="s">
        <v>347</v>
      </c>
      <c r="B57" s="31" t="s">
        <v>348</v>
      </c>
      <c r="C57" s="31" t="s">
        <v>349</v>
      </c>
      <c r="D57" s="31" t="s">
        <v>317</v>
      </c>
      <c r="E57" s="31" t="s">
        <v>59</v>
      </c>
    </row>
    <row r="58" spans="1:5" ht="11.25">
      <c r="A58" s="31" t="s">
        <v>350</v>
      </c>
      <c r="B58" s="31" t="s">
        <v>351</v>
      </c>
      <c r="C58" s="31" t="s">
        <v>224</v>
      </c>
      <c r="D58" s="31" t="s">
        <v>125</v>
      </c>
      <c r="E58" s="31" t="s">
        <v>59</v>
      </c>
    </row>
    <row r="59" spans="1:5" ht="11.25">
      <c r="A59" s="31" t="s">
        <v>352</v>
      </c>
      <c r="B59" s="31" t="s">
        <v>353</v>
      </c>
      <c r="C59" s="31" t="s">
        <v>335</v>
      </c>
      <c r="D59" s="31" t="s">
        <v>125</v>
      </c>
      <c r="E59" s="31" t="s">
        <v>59</v>
      </c>
    </row>
    <row r="60" spans="1:5" ht="11.25">
      <c r="A60" s="31" t="s">
        <v>354</v>
      </c>
      <c r="B60" s="31" t="s">
        <v>355</v>
      </c>
      <c r="C60" s="31" t="s">
        <v>244</v>
      </c>
      <c r="D60" s="31" t="s">
        <v>125</v>
      </c>
      <c r="E60" s="31" t="s">
        <v>59</v>
      </c>
    </row>
    <row r="61" spans="1:5" ht="11.25">
      <c r="A61" s="31" t="s">
        <v>356</v>
      </c>
      <c r="B61" s="31" t="s">
        <v>357</v>
      </c>
      <c r="C61" s="31" t="s">
        <v>358</v>
      </c>
      <c r="D61" s="31" t="s">
        <v>125</v>
      </c>
      <c r="E61" s="31" t="s">
        <v>59</v>
      </c>
    </row>
    <row r="62" spans="1:5" ht="11.25">
      <c r="A62" s="31" t="s">
        <v>612</v>
      </c>
      <c r="B62" s="31" t="s">
        <v>613</v>
      </c>
      <c r="C62" s="31" t="s">
        <v>286</v>
      </c>
      <c r="D62" s="31" t="s">
        <v>125</v>
      </c>
      <c r="E62" s="31" t="s">
        <v>59</v>
      </c>
    </row>
    <row r="63" spans="1:5" ht="11.25">
      <c r="A63" s="31" t="s">
        <v>359</v>
      </c>
      <c r="B63" s="31" t="s">
        <v>360</v>
      </c>
      <c r="C63" s="31" t="s">
        <v>259</v>
      </c>
      <c r="D63" s="31" t="s">
        <v>125</v>
      </c>
      <c r="E63" s="31" t="s">
        <v>59</v>
      </c>
    </row>
    <row r="64" spans="1:5" ht="11.25">
      <c r="A64" s="31" t="s">
        <v>361</v>
      </c>
      <c r="B64" s="31" t="s">
        <v>362</v>
      </c>
      <c r="C64" s="31" t="s">
        <v>335</v>
      </c>
      <c r="D64" s="31" t="s">
        <v>125</v>
      </c>
      <c r="E64" s="31" t="s">
        <v>59</v>
      </c>
    </row>
    <row r="65" spans="1:5" ht="11.25">
      <c r="A65" s="31" t="s">
        <v>363</v>
      </c>
      <c r="B65" s="31" t="s">
        <v>364</v>
      </c>
      <c r="C65" s="31" t="s">
        <v>365</v>
      </c>
      <c r="D65" s="31" t="s">
        <v>125</v>
      </c>
      <c r="E65" s="31" t="s">
        <v>59</v>
      </c>
    </row>
    <row r="66" spans="1:5" ht="11.25">
      <c r="A66" s="31" t="s">
        <v>366</v>
      </c>
      <c r="B66" s="31" t="s">
        <v>367</v>
      </c>
      <c r="C66" s="31" t="s">
        <v>224</v>
      </c>
      <c r="D66" s="31" t="s">
        <v>125</v>
      </c>
      <c r="E66" s="31" t="s">
        <v>59</v>
      </c>
    </row>
    <row r="67" spans="1:5" ht="11.25">
      <c r="A67" s="31" t="s">
        <v>368</v>
      </c>
      <c r="B67" s="31" t="s">
        <v>369</v>
      </c>
      <c r="C67" s="31" t="s">
        <v>370</v>
      </c>
      <c r="D67" s="31" t="s">
        <v>125</v>
      </c>
      <c r="E67" s="31" t="s">
        <v>59</v>
      </c>
    </row>
    <row r="68" spans="1:5" ht="11.25">
      <c r="A68" s="31" t="s">
        <v>371</v>
      </c>
      <c r="B68" s="31" t="s">
        <v>372</v>
      </c>
      <c r="C68" s="31" t="s">
        <v>373</v>
      </c>
      <c r="D68" s="31" t="s">
        <v>125</v>
      </c>
      <c r="E68" s="31" t="s">
        <v>59</v>
      </c>
    </row>
    <row r="69" spans="1:5" ht="11.25">
      <c r="A69" s="31" t="s">
        <v>374</v>
      </c>
      <c r="B69" s="31" t="s">
        <v>375</v>
      </c>
      <c r="C69" s="31" t="s">
        <v>272</v>
      </c>
      <c r="D69" s="31" t="s">
        <v>125</v>
      </c>
      <c r="E69" s="31" t="s">
        <v>59</v>
      </c>
    </row>
    <row r="70" spans="1:5" ht="11.25">
      <c r="A70" s="31" t="s">
        <v>646</v>
      </c>
      <c r="B70" s="31" t="s">
        <v>647</v>
      </c>
      <c r="C70" s="31" t="s">
        <v>648</v>
      </c>
      <c r="D70" s="31" t="s">
        <v>125</v>
      </c>
      <c r="E70" s="31" t="s">
        <v>59</v>
      </c>
    </row>
    <row r="71" spans="1:5" ht="11.25">
      <c r="A71" s="31" t="s">
        <v>376</v>
      </c>
      <c r="B71" s="31" t="s">
        <v>377</v>
      </c>
      <c r="C71" s="31" t="s">
        <v>378</v>
      </c>
      <c r="D71" s="31" t="s">
        <v>125</v>
      </c>
      <c r="E71" s="31" t="s">
        <v>59</v>
      </c>
    </row>
    <row r="72" spans="1:5" ht="11.25">
      <c r="A72" s="31" t="s">
        <v>379</v>
      </c>
      <c r="B72" s="31" t="s">
        <v>380</v>
      </c>
      <c r="C72" s="31" t="s">
        <v>283</v>
      </c>
      <c r="D72" s="31" t="s">
        <v>125</v>
      </c>
      <c r="E72" s="31" t="s">
        <v>59</v>
      </c>
    </row>
    <row r="73" spans="1:5" ht="11.25">
      <c r="A73" s="31" t="s">
        <v>381</v>
      </c>
      <c r="B73" s="31" t="s">
        <v>382</v>
      </c>
      <c r="C73" s="31" t="s">
        <v>383</v>
      </c>
      <c r="D73" s="31" t="s">
        <v>125</v>
      </c>
      <c r="E73" s="31" t="s">
        <v>59</v>
      </c>
    </row>
    <row r="74" spans="1:5" ht="11.25">
      <c r="A74" s="31" t="s">
        <v>384</v>
      </c>
      <c r="B74" s="31" t="s">
        <v>385</v>
      </c>
      <c r="C74" s="31" t="s">
        <v>386</v>
      </c>
      <c r="D74" s="31" t="s">
        <v>125</v>
      </c>
      <c r="E74" s="31" t="s">
        <v>59</v>
      </c>
    </row>
    <row r="75" spans="1:5" ht="11.25">
      <c r="A75" s="31" t="s">
        <v>387</v>
      </c>
      <c r="B75" s="31" t="s">
        <v>388</v>
      </c>
      <c r="C75" s="31" t="s">
        <v>272</v>
      </c>
      <c r="D75" s="31" t="s">
        <v>125</v>
      </c>
      <c r="E75" s="31" t="s">
        <v>59</v>
      </c>
    </row>
    <row r="76" spans="1:5" ht="11.25">
      <c r="A76" s="31" t="s">
        <v>389</v>
      </c>
      <c r="B76" s="31" t="s">
        <v>390</v>
      </c>
      <c r="C76" s="31" t="s">
        <v>272</v>
      </c>
      <c r="D76" s="31" t="s">
        <v>125</v>
      </c>
      <c r="E76" s="31" t="s">
        <v>59</v>
      </c>
    </row>
    <row r="77" spans="1:5" ht="11.25">
      <c r="A77" s="31" t="s">
        <v>391</v>
      </c>
      <c r="B77" s="31" t="s">
        <v>392</v>
      </c>
      <c r="C77" s="31" t="s">
        <v>224</v>
      </c>
      <c r="D77" s="31" t="s">
        <v>125</v>
      </c>
      <c r="E77" s="31" t="s">
        <v>59</v>
      </c>
    </row>
    <row r="78" spans="1:5" ht="11.25">
      <c r="A78" s="31" t="s">
        <v>393</v>
      </c>
      <c r="B78" s="31" t="s">
        <v>394</v>
      </c>
      <c r="C78" s="31" t="s">
        <v>224</v>
      </c>
      <c r="D78" s="31" t="s">
        <v>125</v>
      </c>
      <c r="E78" s="31" t="s">
        <v>59</v>
      </c>
    </row>
    <row r="79" spans="1:5" ht="11.25">
      <c r="A79" s="31" t="s">
        <v>395</v>
      </c>
      <c r="B79" s="31" t="s">
        <v>396</v>
      </c>
      <c r="C79" s="31" t="s">
        <v>224</v>
      </c>
      <c r="D79" s="31" t="s">
        <v>125</v>
      </c>
      <c r="E79" s="31" t="s">
        <v>59</v>
      </c>
    </row>
    <row r="80" spans="1:5" ht="11.25">
      <c r="A80" s="31" t="s">
        <v>397</v>
      </c>
      <c r="B80" s="31" t="s">
        <v>398</v>
      </c>
      <c r="C80" s="31" t="s">
        <v>358</v>
      </c>
      <c r="D80" s="31" t="s">
        <v>125</v>
      </c>
      <c r="E80" s="31" t="s">
        <v>59</v>
      </c>
    </row>
    <row r="81" spans="1:5" ht="11.25">
      <c r="A81" s="31" t="s">
        <v>399</v>
      </c>
      <c r="B81" s="31" t="s">
        <v>400</v>
      </c>
      <c r="C81" s="31" t="s">
        <v>335</v>
      </c>
      <c r="D81" s="31" t="s">
        <v>125</v>
      </c>
      <c r="E81" s="31" t="s">
        <v>59</v>
      </c>
    </row>
    <row r="82" spans="1:5" ht="11.25">
      <c r="A82" s="31" t="s">
        <v>401</v>
      </c>
      <c r="B82" s="31" t="s">
        <v>402</v>
      </c>
      <c r="C82" s="31" t="s">
        <v>403</v>
      </c>
      <c r="D82" s="31" t="s">
        <v>125</v>
      </c>
      <c r="E82" s="31" t="s">
        <v>59</v>
      </c>
    </row>
    <row r="83" spans="1:5" ht="11.25">
      <c r="A83" s="31" t="s">
        <v>404</v>
      </c>
      <c r="B83" s="31" t="s">
        <v>405</v>
      </c>
      <c r="C83" s="31" t="s">
        <v>335</v>
      </c>
      <c r="D83" s="31" t="s">
        <v>125</v>
      </c>
      <c r="E83" s="31" t="s">
        <v>59</v>
      </c>
    </row>
    <row r="84" spans="1:5" ht="11.25">
      <c r="A84" s="31" t="s">
        <v>254</v>
      </c>
      <c r="B84" s="31" t="s">
        <v>255</v>
      </c>
      <c r="C84" s="31" t="s">
        <v>256</v>
      </c>
      <c r="D84" s="31" t="s">
        <v>125</v>
      </c>
      <c r="E84" s="31" t="s">
        <v>59</v>
      </c>
    </row>
    <row r="85" spans="1:5" ht="11.25">
      <c r="A85" s="31" t="s">
        <v>406</v>
      </c>
      <c r="B85" s="31" t="s">
        <v>407</v>
      </c>
      <c r="C85" s="31" t="s">
        <v>408</v>
      </c>
      <c r="D85" s="31" t="s">
        <v>125</v>
      </c>
      <c r="E85" s="31" t="s">
        <v>59</v>
      </c>
    </row>
    <row r="86" spans="1:5" ht="11.25">
      <c r="A86" s="31" t="s">
        <v>409</v>
      </c>
      <c r="B86" s="31" t="s">
        <v>410</v>
      </c>
      <c r="C86" s="31" t="s">
        <v>272</v>
      </c>
      <c r="D86" s="31" t="s">
        <v>125</v>
      </c>
      <c r="E86" s="31" t="s">
        <v>59</v>
      </c>
    </row>
    <row r="87" spans="1:5" ht="11.25">
      <c r="A87" s="31" t="s">
        <v>411</v>
      </c>
      <c r="B87" s="31" t="s">
        <v>412</v>
      </c>
      <c r="C87" s="31" t="s">
        <v>217</v>
      </c>
      <c r="D87" s="31" t="s">
        <v>125</v>
      </c>
      <c r="E87" s="31" t="s">
        <v>59</v>
      </c>
    </row>
    <row r="88" spans="1:5" ht="11.25">
      <c r="A88" s="31" t="s">
        <v>413</v>
      </c>
      <c r="B88" s="31" t="s">
        <v>414</v>
      </c>
      <c r="C88" s="31" t="s">
        <v>286</v>
      </c>
      <c r="D88" s="31" t="s">
        <v>125</v>
      </c>
      <c r="E88" s="31" t="s">
        <v>59</v>
      </c>
    </row>
    <row r="89" spans="1:5" ht="11.25">
      <c r="A89" s="31" t="s">
        <v>415</v>
      </c>
      <c r="B89" s="31" t="s">
        <v>416</v>
      </c>
      <c r="C89" s="31" t="s">
        <v>322</v>
      </c>
      <c r="D89" s="31" t="s">
        <v>125</v>
      </c>
      <c r="E89" s="31" t="s">
        <v>59</v>
      </c>
    </row>
    <row r="90" spans="1:5" ht="11.25">
      <c r="A90" s="31" t="s">
        <v>417</v>
      </c>
      <c r="B90" s="31" t="s">
        <v>418</v>
      </c>
      <c r="C90" s="31" t="s">
        <v>419</v>
      </c>
      <c r="D90" s="31" t="s">
        <v>125</v>
      </c>
      <c r="E90" s="31" t="s">
        <v>59</v>
      </c>
    </row>
    <row r="91" spans="1:5" ht="11.25">
      <c r="A91" s="31" t="s">
        <v>420</v>
      </c>
      <c r="B91" s="31" t="s">
        <v>421</v>
      </c>
      <c r="C91" s="31" t="s">
        <v>259</v>
      </c>
      <c r="D91" s="31" t="s">
        <v>125</v>
      </c>
      <c r="E91" s="31" t="s">
        <v>59</v>
      </c>
    </row>
    <row r="92" spans="1:5" ht="11.25">
      <c r="A92" s="31" t="s">
        <v>422</v>
      </c>
      <c r="B92" s="31" t="s">
        <v>423</v>
      </c>
      <c r="C92" s="31" t="s">
        <v>424</v>
      </c>
      <c r="D92" s="31" t="s">
        <v>125</v>
      </c>
      <c r="E92" s="31" t="s">
        <v>59</v>
      </c>
    </row>
    <row r="93" spans="1:5" ht="11.25">
      <c r="A93" s="31" t="s">
        <v>623</v>
      </c>
      <c r="B93" s="31" t="s">
        <v>624</v>
      </c>
      <c r="C93" s="31" t="s">
        <v>625</v>
      </c>
      <c r="D93" s="31" t="s">
        <v>125</v>
      </c>
      <c r="E93" s="31" t="s">
        <v>59</v>
      </c>
    </row>
    <row r="94" spans="1:5" ht="11.25">
      <c r="A94" s="31" t="s">
        <v>425</v>
      </c>
      <c r="B94" s="31" t="s">
        <v>426</v>
      </c>
      <c r="C94" s="31" t="s">
        <v>300</v>
      </c>
      <c r="D94" s="31" t="s">
        <v>125</v>
      </c>
      <c r="E94" s="31" t="s">
        <v>59</v>
      </c>
    </row>
    <row r="95" spans="1:5" ht="11.25">
      <c r="A95" s="31" t="s">
        <v>427</v>
      </c>
      <c r="B95" s="31" t="s">
        <v>428</v>
      </c>
      <c r="C95" s="31" t="s">
        <v>429</v>
      </c>
      <c r="D95" s="31" t="s">
        <v>125</v>
      </c>
      <c r="E95" s="31" t="s">
        <v>59</v>
      </c>
    </row>
    <row r="96" spans="1:5" ht="11.25">
      <c r="A96" s="31" t="s">
        <v>430</v>
      </c>
      <c r="B96" s="31" t="s">
        <v>431</v>
      </c>
      <c r="C96" s="31" t="s">
        <v>335</v>
      </c>
      <c r="D96" s="31" t="s">
        <v>125</v>
      </c>
      <c r="E96" s="31" t="s">
        <v>59</v>
      </c>
    </row>
    <row r="97" spans="1:5" ht="11.25">
      <c r="A97" s="31" t="s">
        <v>432</v>
      </c>
      <c r="B97" s="31" t="s">
        <v>433</v>
      </c>
      <c r="C97" s="31" t="s">
        <v>291</v>
      </c>
      <c r="D97" s="31" t="s">
        <v>125</v>
      </c>
      <c r="E97" s="31" t="s">
        <v>59</v>
      </c>
    </row>
    <row r="98" spans="1:5" ht="11.25">
      <c r="A98" s="31" t="s">
        <v>434</v>
      </c>
      <c r="B98" s="31" t="s">
        <v>435</v>
      </c>
      <c r="C98" s="31" t="s">
        <v>291</v>
      </c>
      <c r="D98" s="31" t="s">
        <v>125</v>
      </c>
      <c r="E98" s="31" t="s">
        <v>59</v>
      </c>
    </row>
    <row r="99" spans="1:5" ht="11.25">
      <c r="A99" s="31" t="s">
        <v>614</v>
      </c>
      <c r="B99" s="31" t="s">
        <v>615</v>
      </c>
      <c r="C99" s="31" t="s">
        <v>616</v>
      </c>
      <c r="D99" s="31" t="s">
        <v>125</v>
      </c>
      <c r="E99" s="31" t="s">
        <v>59</v>
      </c>
    </row>
    <row r="100" spans="1:5" ht="11.25">
      <c r="A100" s="31" t="s">
        <v>436</v>
      </c>
      <c r="B100" s="31" t="s">
        <v>437</v>
      </c>
      <c r="C100" s="31" t="s">
        <v>322</v>
      </c>
      <c r="D100" s="31" t="s">
        <v>125</v>
      </c>
      <c r="E100" s="31" t="s">
        <v>59</v>
      </c>
    </row>
    <row r="101" spans="1:5" ht="11.25">
      <c r="A101" s="31" t="s">
        <v>438</v>
      </c>
      <c r="B101" s="31" t="s">
        <v>439</v>
      </c>
      <c r="C101" s="31" t="s">
        <v>300</v>
      </c>
      <c r="D101" s="31" t="s">
        <v>125</v>
      </c>
      <c r="E101" s="31" t="s">
        <v>59</v>
      </c>
    </row>
    <row r="102" spans="1:5" ht="11.25">
      <c r="A102" s="31" t="s">
        <v>440</v>
      </c>
      <c r="B102" s="31" t="s">
        <v>441</v>
      </c>
      <c r="C102" s="31" t="s">
        <v>419</v>
      </c>
      <c r="D102" s="31" t="s">
        <v>125</v>
      </c>
      <c r="E102" s="31" t="s">
        <v>59</v>
      </c>
    </row>
    <row r="103" spans="1:5" ht="11.25">
      <c r="A103" s="31" t="s">
        <v>617</v>
      </c>
      <c r="B103" s="31" t="s">
        <v>618</v>
      </c>
      <c r="C103" s="31" t="s">
        <v>286</v>
      </c>
      <c r="D103" s="31" t="s">
        <v>125</v>
      </c>
      <c r="E103" s="31" t="s">
        <v>59</v>
      </c>
    </row>
    <row r="104" spans="1:5" ht="11.25">
      <c r="A104" s="31" t="s">
        <v>442</v>
      </c>
      <c r="B104" s="31" t="s">
        <v>443</v>
      </c>
      <c r="C104" s="31" t="s">
        <v>221</v>
      </c>
      <c r="D104" s="31" t="s">
        <v>125</v>
      </c>
      <c r="E104" s="31" t="s">
        <v>59</v>
      </c>
    </row>
    <row r="105" spans="1:5" ht="11.25">
      <c r="A105" s="31" t="s">
        <v>444</v>
      </c>
      <c r="B105" s="31" t="s">
        <v>445</v>
      </c>
      <c r="C105" s="31" t="s">
        <v>224</v>
      </c>
      <c r="D105" s="31" t="s">
        <v>125</v>
      </c>
      <c r="E105" s="31" t="s">
        <v>59</v>
      </c>
    </row>
    <row r="106" spans="1:5" ht="11.25">
      <c r="A106" s="31" t="s">
        <v>446</v>
      </c>
      <c r="B106" s="31" t="s">
        <v>447</v>
      </c>
      <c r="C106" s="31" t="s">
        <v>259</v>
      </c>
      <c r="D106" s="31" t="s">
        <v>125</v>
      </c>
      <c r="E106" s="31" t="s">
        <v>59</v>
      </c>
    </row>
    <row r="107" spans="1:5" ht="11.25">
      <c r="A107" s="31" t="s">
        <v>448</v>
      </c>
      <c r="B107" s="31" t="s">
        <v>449</v>
      </c>
      <c r="C107" s="31" t="s">
        <v>300</v>
      </c>
      <c r="D107" s="31" t="s">
        <v>125</v>
      </c>
      <c r="E107" s="31" t="s">
        <v>59</v>
      </c>
    </row>
    <row r="108" spans="1:5" ht="11.25">
      <c r="A108" s="31" t="s">
        <v>450</v>
      </c>
      <c r="B108" s="31" t="s">
        <v>451</v>
      </c>
      <c r="C108" s="31" t="s">
        <v>291</v>
      </c>
      <c r="D108" s="31" t="s">
        <v>125</v>
      </c>
      <c r="E108" s="31" t="s">
        <v>59</v>
      </c>
    </row>
    <row r="109" spans="1:5" ht="11.25">
      <c r="A109" s="31" t="s">
        <v>452</v>
      </c>
      <c r="B109" s="31" t="s">
        <v>453</v>
      </c>
      <c r="C109" s="31" t="s">
        <v>300</v>
      </c>
      <c r="D109" s="31" t="s">
        <v>125</v>
      </c>
      <c r="E109" s="31" t="s">
        <v>59</v>
      </c>
    </row>
    <row r="110" spans="1:5" ht="11.25">
      <c r="A110" s="31" t="s">
        <v>454</v>
      </c>
      <c r="B110" s="31" t="s">
        <v>455</v>
      </c>
      <c r="C110" s="31" t="s">
        <v>224</v>
      </c>
      <c r="D110" s="31" t="s">
        <v>125</v>
      </c>
      <c r="E110" s="31" t="s">
        <v>59</v>
      </c>
    </row>
    <row r="111" spans="1:5" ht="11.25">
      <c r="A111" s="31" t="s">
        <v>649</v>
      </c>
      <c r="B111" s="31" t="s">
        <v>650</v>
      </c>
      <c r="C111" s="31" t="s">
        <v>651</v>
      </c>
      <c r="D111" s="31" t="s">
        <v>125</v>
      </c>
      <c r="E111" s="31" t="s">
        <v>59</v>
      </c>
    </row>
    <row r="112" spans="1:5" ht="11.25">
      <c r="A112" s="31" t="s">
        <v>456</v>
      </c>
      <c r="B112" s="31" t="s">
        <v>457</v>
      </c>
      <c r="C112" s="31" t="s">
        <v>280</v>
      </c>
      <c r="D112" s="31" t="s">
        <v>125</v>
      </c>
      <c r="E112" s="31" t="s">
        <v>59</v>
      </c>
    </row>
    <row r="113" spans="1:5" ht="11.25">
      <c r="A113" s="31" t="s">
        <v>458</v>
      </c>
      <c r="B113" s="31" t="s">
        <v>459</v>
      </c>
      <c r="C113" s="31" t="s">
        <v>322</v>
      </c>
      <c r="D113" s="31" t="s">
        <v>125</v>
      </c>
      <c r="E113" s="31" t="s">
        <v>59</v>
      </c>
    </row>
    <row r="114" spans="1:5" ht="11.25">
      <c r="A114" s="31" t="s">
        <v>606</v>
      </c>
      <c r="B114" s="31" t="s">
        <v>607</v>
      </c>
      <c r="C114" s="31" t="s">
        <v>608</v>
      </c>
      <c r="D114" s="31" t="s">
        <v>125</v>
      </c>
      <c r="E114" s="31" t="s">
        <v>59</v>
      </c>
    </row>
    <row r="115" spans="1:5" ht="11.25">
      <c r="A115" s="31" t="s">
        <v>460</v>
      </c>
      <c r="B115" s="31" t="s">
        <v>461</v>
      </c>
      <c r="C115" s="31" t="s">
        <v>272</v>
      </c>
      <c r="D115" s="31" t="s">
        <v>125</v>
      </c>
      <c r="E115" s="31" t="s">
        <v>59</v>
      </c>
    </row>
    <row r="116" spans="1:5" ht="11.25">
      <c r="A116" s="31" t="s">
        <v>462</v>
      </c>
      <c r="B116" s="31" t="s">
        <v>463</v>
      </c>
      <c r="C116" s="31" t="s">
        <v>335</v>
      </c>
      <c r="D116" s="31" t="s">
        <v>125</v>
      </c>
      <c r="E116" s="31" t="s">
        <v>59</v>
      </c>
    </row>
    <row r="117" spans="1:5" ht="11.25">
      <c r="A117" s="31" t="s">
        <v>464</v>
      </c>
      <c r="B117" s="31" t="s">
        <v>465</v>
      </c>
      <c r="C117" s="31" t="s">
        <v>322</v>
      </c>
      <c r="D117" s="31" t="s">
        <v>125</v>
      </c>
      <c r="E117" s="31" t="s">
        <v>59</v>
      </c>
    </row>
    <row r="118" spans="1:5" ht="11.25">
      <c r="A118" s="31" t="s">
        <v>466</v>
      </c>
      <c r="B118" s="31" t="s">
        <v>467</v>
      </c>
      <c r="C118" s="31" t="s">
        <v>322</v>
      </c>
      <c r="D118" s="31" t="s">
        <v>125</v>
      </c>
      <c r="E118" s="31" t="s">
        <v>59</v>
      </c>
    </row>
    <row r="119" spans="1:5" ht="11.25">
      <c r="A119" s="31" t="s">
        <v>468</v>
      </c>
      <c r="B119" s="31" t="s">
        <v>469</v>
      </c>
      <c r="C119" s="31" t="s">
        <v>335</v>
      </c>
      <c r="D119" s="31" t="s">
        <v>125</v>
      </c>
      <c r="E119" s="31" t="s">
        <v>59</v>
      </c>
    </row>
    <row r="120" spans="1:5" ht="11.25">
      <c r="A120" s="31" t="s">
        <v>626</v>
      </c>
      <c r="B120" s="31" t="s">
        <v>627</v>
      </c>
      <c r="C120" s="31" t="s">
        <v>322</v>
      </c>
      <c r="D120" s="31" t="s">
        <v>125</v>
      </c>
      <c r="E120" s="31" t="s">
        <v>59</v>
      </c>
    </row>
    <row r="121" spans="1:5" ht="11.25">
      <c r="A121" s="31" t="s">
        <v>470</v>
      </c>
      <c r="B121" s="31" t="s">
        <v>471</v>
      </c>
      <c r="C121" s="31" t="s">
        <v>472</v>
      </c>
      <c r="D121" s="31" t="s">
        <v>125</v>
      </c>
      <c r="E121" s="31" t="s">
        <v>59</v>
      </c>
    </row>
    <row r="122" spans="1:5" ht="11.25">
      <c r="A122" s="31" t="s">
        <v>473</v>
      </c>
      <c r="B122" s="31" t="s">
        <v>474</v>
      </c>
      <c r="C122" s="31" t="s">
        <v>286</v>
      </c>
      <c r="D122" s="31" t="s">
        <v>125</v>
      </c>
      <c r="E122" s="31" t="s">
        <v>59</v>
      </c>
    </row>
    <row r="123" spans="1:5" ht="11.25">
      <c r="A123" s="31" t="s">
        <v>609</v>
      </c>
      <c r="B123" s="31" t="s">
        <v>610</v>
      </c>
      <c r="C123" s="31" t="s">
        <v>272</v>
      </c>
      <c r="D123" s="31" t="s">
        <v>125</v>
      </c>
      <c r="E123" s="31" t="s">
        <v>59</v>
      </c>
    </row>
    <row r="124" spans="1:5" ht="11.25">
      <c r="A124" s="31" t="s">
        <v>475</v>
      </c>
      <c r="B124" s="31" t="s">
        <v>476</v>
      </c>
      <c r="C124" s="31" t="s">
        <v>253</v>
      </c>
      <c r="D124" s="31" t="s">
        <v>125</v>
      </c>
      <c r="E124" s="31" t="s">
        <v>59</v>
      </c>
    </row>
    <row r="125" spans="1:5" ht="11.25">
      <c r="A125" s="31" t="s">
        <v>477</v>
      </c>
      <c r="B125" s="31" t="s">
        <v>478</v>
      </c>
      <c r="C125" s="31" t="s">
        <v>322</v>
      </c>
      <c r="D125" s="31" t="s">
        <v>125</v>
      </c>
      <c r="E125" s="31" t="s">
        <v>59</v>
      </c>
    </row>
    <row r="126" spans="1:5" ht="11.25">
      <c r="A126" s="31" t="s">
        <v>635</v>
      </c>
      <c r="B126" s="31" t="s">
        <v>636</v>
      </c>
      <c r="C126" s="31" t="s">
        <v>500</v>
      </c>
      <c r="D126" s="31" t="s">
        <v>125</v>
      </c>
      <c r="E126" s="31" t="s">
        <v>59</v>
      </c>
    </row>
    <row r="127" spans="1:5" ht="11.25">
      <c r="A127" s="31" t="s">
        <v>479</v>
      </c>
      <c r="B127" s="31" t="s">
        <v>480</v>
      </c>
      <c r="C127" s="31" t="s">
        <v>224</v>
      </c>
      <c r="D127" s="31" t="s">
        <v>125</v>
      </c>
      <c r="E127" s="31" t="s">
        <v>59</v>
      </c>
    </row>
    <row r="128" spans="1:5" ht="11.25">
      <c r="A128" s="31" t="s">
        <v>481</v>
      </c>
      <c r="B128" s="31" t="s">
        <v>482</v>
      </c>
      <c r="C128" s="31" t="s">
        <v>286</v>
      </c>
      <c r="D128" s="31" t="s">
        <v>125</v>
      </c>
      <c r="E128" s="31" t="s">
        <v>59</v>
      </c>
    </row>
    <row r="129" spans="1:5" ht="11.25">
      <c r="A129" s="31" t="s">
        <v>483</v>
      </c>
      <c r="B129" s="31" t="s">
        <v>484</v>
      </c>
      <c r="C129" s="31" t="s">
        <v>300</v>
      </c>
      <c r="D129" s="31" t="s">
        <v>125</v>
      </c>
      <c r="E129" s="31" t="s">
        <v>59</v>
      </c>
    </row>
    <row r="130" spans="1:5" ht="11.25">
      <c r="A130" s="31" t="s">
        <v>485</v>
      </c>
      <c r="B130" s="31" t="s">
        <v>486</v>
      </c>
      <c r="C130" s="31" t="s">
        <v>322</v>
      </c>
      <c r="D130" s="31" t="s">
        <v>125</v>
      </c>
      <c r="E130" s="31" t="s">
        <v>59</v>
      </c>
    </row>
    <row r="131" spans="1:5" ht="11.25">
      <c r="A131" s="31" t="s">
        <v>487</v>
      </c>
      <c r="B131" s="31" t="s">
        <v>488</v>
      </c>
      <c r="C131" s="31" t="s">
        <v>272</v>
      </c>
      <c r="D131" s="31" t="s">
        <v>125</v>
      </c>
      <c r="E131" s="31" t="s">
        <v>59</v>
      </c>
    </row>
    <row r="132" spans="1:5" ht="11.25">
      <c r="A132" s="31" t="s">
        <v>489</v>
      </c>
      <c r="B132" s="31" t="s">
        <v>490</v>
      </c>
      <c r="C132" s="31" t="s">
        <v>322</v>
      </c>
      <c r="D132" s="31" t="s">
        <v>125</v>
      </c>
      <c r="E132" s="31" t="s">
        <v>59</v>
      </c>
    </row>
    <row r="133" spans="1:5" ht="11.25">
      <c r="A133" s="31" t="s">
        <v>491</v>
      </c>
      <c r="B133" s="31" t="s">
        <v>492</v>
      </c>
      <c r="C133" s="31" t="s">
        <v>493</v>
      </c>
      <c r="D133" s="31" t="s">
        <v>125</v>
      </c>
      <c r="E133" s="31" t="s">
        <v>59</v>
      </c>
    </row>
    <row r="134" spans="1:5" ht="11.25">
      <c r="A134" s="31" t="s">
        <v>289</v>
      </c>
      <c r="B134" s="31" t="s">
        <v>290</v>
      </c>
      <c r="C134" s="31" t="s">
        <v>291</v>
      </c>
      <c r="D134" s="31" t="s">
        <v>125</v>
      </c>
      <c r="E134" s="31" t="s">
        <v>59</v>
      </c>
    </row>
    <row r="135" spans="1:5" ht="11.25">
      <c r="A135" s="31" t="s">
        <v>494</v>
      </c>
      <c r="B135" s="31" t="s">
        <v>495</v>
      </c>
      <c r="C135" s="31" t="s">
        <v>286</v>
      </c>
      <c r="D135" s="31" t="s">
        <v>125</v>
      </c>
      <c r="E135" s="31" t="s">
        <v>59</v>
      </c>
    </row>
    <row r="136" spans="1:5" ht="11.25">
      <c r="A136" s="31" t="s">
        <v>619</v>
      </c>
      <c r="B136" s="31" t="s">
        <v>620</v>
      </c>
      <c r="C136" s="31" t="s">
        <v>286</v>
      </c>
      <c r="D136" s="31" t="s">
        <v>125</v>
      </c>
      <c r="E136" s="31" t="s">
        <v>59</v>
      </c>
    </row>
    <row r="137" spans="1:5" ht="11.25">
      <c r="A137" s="31" t="s">
        <v>628</v>
      </c>
      <c r="B137" s="31" t="s">
        <v>629</v>
      </c>
      <c r="C137" s="31" t="s">
        <v>253</v>
      </c>
      <c r="D137" s="31" t="s">
        <v>125</v>
      </c>
      <c r="E137" s="31" t="s">
        <v>59</v>
      </c>
    </row>
    <row r="138" spans="1:5" ht="11.25">
      <c r="A138" s="31" t="s">
        <v>496</v>
      </c>
      <c r="B138" s="31" t="s">
        <v>497</v>
      </c>
      <c r="C138" s="31" t="s">
        <v>322</v>
      </c>
      <c r="D138" s="31" t="s">
        <v>125</v>
      </c>
      <c r="E138" s="31" t="s">
        <v>59</v>
      </c>
    </row>
    <row r="139" spans="1:5" ht="11.25">
      <c r="A139" s="31" t="s">
        <v>498</v>
      </c>
      <c r="B139" s="31" t="s">
        <v>499</v>
      </c>
      <c r="C139" s="31" t="s">
        <v>500</v>
      </c>
      <c r="D139" s="31" t="s">
        <v>125</v>
      </c>
      <c r="E139" s="31" t="s">
        <v>59</v>
      </c>
    </row>
    <row r="140" spans="1:5" ht="11.25">
      <c r="A140" s="31" t="s">
        <v>501</v>
      </c>
      <c r="B140" s="31" t="s">
        <v>502</v>
      </c>
      <c r="C140" s="31" t="s">
        <v>322</v>
      </c>
      <c r="D140" s="31" t="s">
        <v>125</v>
      </c>
      <c r="E140" s="31" t="s">
        <v>59</v>
      </c>
    </row>
    <row r="141" spans="1:5" ht="11.25">
      <c r="A141" s="31" t="s">
        <v>503</v>
      </c>
      <c r="B141" s="31" t="s">
        <v>504</v>
      </c>
      <c r="C141" s="31" t="s">
        <v>472</v>
      </c>
      <c r="D141" s="31" t="s">
        <v>125</v>
      </c>
      <c r="E141" s="31" t="s">
        <v>59</v>
      </c>
    </row>
    <row r="142" spans="1:5" ht="11.25">
      <c r="A142" s="31" t="s">
        <v>505</v>
      </c>
      <c r="B142" s="31" t="s">
        <v>506</v>
      </c>
      <c r="C142" s="31" t="s">
        <v>272</v>
      </c>
      <c r="D142" s="31" t="s">
        <v>125</v>
      </c>
      <c r="E142" s="31" t="s">
        <v>59</v>
      </c>
    </row>
    <row r="143" spans="1:5" ht="11.25">
      <c r="A143" s="31" t="s">
        <v>507</v>
      </c>
      <c r="B143" s="31" t="s">
        <v>508</v>
      </c>
      <c r="C143" s="31" t="s">
        <v>509</v>
      </c>
      <c r="D143" s="31" t="s">
        <v>125</v>
      </c>
      <c r="E143" s="31" t="s">
        <v>59</v>
      </c>
    </row>
    <row r="144" spans="1:5" ht="11.25">
      <c r="A144" s="31" t="s">
        <v>510</v>
      </c>
      <c r="B144" s="31" t="s">
        <v>511</v>
      </c>
      <c r="C144" s="31" t="s">
        <v>272</v>
      </c>
      <c r="D144" s="31" t="s">
        <v>125</v>
      </c>
      <c r="E144" s="31" t="s">
        <v>59</v>
      </c>
    </row>
    <row r="145" spans="1:5" ht="11.25">
      <c r="A145" s="31" t="s">
        <v>512</v>
      </c>
      <c r="B145" s="31" t="s">
        <v>513</v>
      </c>
      <c r="C145" s="31" t="s">
        <v>500</v>
      </c>
      <c r="D145" s="31" t="s">
        <v>125</v>
      </c>
      <c r="E145" s="31" t="s">
        <v>59</v>
      </c>
    </row>
    <row r="146" spans="1:5" ht="11.25">
      <c r="A146" s="31" t="s">
        <v>514</v>
      </c>
      <c r="B146" s="31" t="s">
        <v>515</v>
      </c>
      <c r="C146" s="31" t="s">
        <v>322</v>
      </c>
      <c r="D146" s="31" t="s">
        <v>125</v>
      </c>
      <c r="E146" s="31" t="s">
        <v>59</v>
      </c>
    </row>
    <row r="147" spans="1:5" ht="11.25">
      <c r="A147" s="31" t="s">
        <v>637</v>
      </c>
      <c r="B147" s="31" t="s">
        <v>638</v>
      </c>
      <c r="C147" s="31" t="s">
        <v>286</v>
      </c>
      <c r="D147" s="31" t="s">
        <v>125</v>
      </c>
      <c r="E147" s="31" t="s">
        <v>59</v>
      </c>
    </row>
    <row r="148" spans="1:5" ht="11.25">
      <c r="A148" s="31" t="s">
        <v>516</v>
      </c>
      <c r="B148" s="31" t="s">
        <v>517</v>
      </c>
      <c r="C148" s="31" t="s">
        <v>300</v>
      </c>
      <c r="D148" s="31" t="s">
        <v>125</v>
      </c>
      <c r="E148" s="31" t="s">
        <v>59</v>
      </c>
    </row>
    <row r="149" spans="1:5" ht="11.25">
      <c r="A149" s="31" t="s">
        <v>518</v>
      </c>
      <c r="B149" s="31" t="s">
        <v>519</v>
      </c>
      <c r="C149" s="31" t="s">
        <v>335</v>
      </c>
      <c r="D149" s="31" t="s">
        <v>125</v>
      </c>
      <c r="E149" s="31" t="s">
        <v>59</v>
      </c>
    </row>
    <row r="150" spans="1:5" ht="11.25">
      <c r="A150" s="31" t="s">
        <v>520</v>
      </c>
      <c r="B150" s="31" t="s">
        <v>521</v>
      </c>
      <c r="C150" s="31" t="s">
        <v>335</v>
      </c>
      <c r="D150" s="31" t="s">
        <v>125</v>
      </c>
      <c r="E150" s="31" t="s">
        <v>59</v>
      </c>
    </row>
    <row r="151" spans="1:5" ht="11.25">
      <c r="A151" s="31" t="s">
        <v>522</v>
      </c>
      <c r="B151" s="31" t="s">
        <v>523</v>
      </c>
      <c r="C151" s="31" t="s">
        <v>286</v>
      </c>
      <c r="D151" s="31" t="s">
        <v>125</v>
      </c>
      <c r="E151" s="31" t="s">
        <v>59</v>
      </c>
    </row>
    <row r="152" spans="1:5" ht="11.25">
      <c r="A152" s="31" t="s">
        <v>524</v>
      </c>
      <c r="B152" s="31" t="s">
        <v>525</v>
      </c>
      <c r="C152" s="31" t="s">
        <v>286</v>
      </c>
      <c r="D152" s="31" t="s">
        <v>125</v>
      </c>
      <c r="E152" s="31" t="s">
        <v>59</v>
      </c>
    </row>
    <row r="153" spans="1:5" ht="11.25">
      <c r="A153" s="31" t="s">
        <v>526</v>
      </c>
      <c r="B153" s="31" t="s">
        <v>527</v>
      </c>
      <c r="C153" s="31" t="s">
        <v>500</v>
      </c>
      <c r="D153" s="31" t="s">
        <v>125</v>
      </c>
      <c r="E153" s="31" t="s">
        <v>59</v>
      </c>
    </row>
    <row r="154" spans="1:5" ht="11.25">
      <c r="A154" s="31" t="s">
        <v>630</v>
      </c>
      <c r="B154" s="31" t="s">
        <v>631</v>
      </c>
      <c r="C154" s="31" t="s">
        <v>275</v>
      </c>
      <c r="D154" s="31" t="s">
        <v>125</v>
      </c>
      <c r="E154" s="31" t="s">
        <v>59</v>
      </c>
    </row>
    <row r="155" spans="1:5" ht="11.25">
      <c r="A155" s="31" t="s">
        <v>528</v>
      </c>
      <c r="B155" s="31" t="s">
        <v>529</v>
      </c>
      <c r="C155" s="31" t="s">
        <v>286</v>
      </c>
      <c r="D155" s="31" t="s">
        <v>125</v>
      </c>
      <c r="E155" s="31" t="s">
        <v>59</v>
      </c>
    </row>
    <row r="156" spans="1:54" ht="12.75">
      <c r="A156" s="183" t="s">
        <v>530</v>
      </c>
      <c r="B156" s="183" t="s">
        <v>531</v>
      </c>
      <c r="C156" s="183" t="s">
        <v>322</v>
      </c>
      <c r="D156" s="183" t="s">
        <v>125</v>
      </c>
      <c r="E156" s="183" t="s">
        <v>59</v>
      </c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</row>
    <row r="157" spans="1:54" ht="12.75">
      <c r="A157" s="183" t="s">
        <v>532</v>
      </c>
      <c r="B157" s="183" t="s">
        <v>533</v>
      </c>
      <c r="C157" s="183" t="s">
        <v>224</v>
      </c>
      <c r="D157" s="183" t="s">
        <v>125</v>
      </c>
      <c r="E157" s="183" t="s">
        <v>59</v>
      </c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</row>
    <row r="158" spans="1:54" ht="12.75">
      <c r="A158" s="183" t="s">
        <v>534</v>
      </c>
      <c r="B158" s="183" t="s">
        <v>535</v>
      </c>
      <c r="C158" s="183" t="s">
        <v>408</v>
      </c>
      <c r="D158" s="183" t="s">
        <v>125</v>
      </c>
      <c r="E158" s="183" t="s">
        <v>59</v>
      </c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</row>
    <row r="159" spans="1:54" ht="12.75">
      <c r="A159" s="183" t="s">
        <v>621</v>
      </c>
      <c r="B159" s="183" t="s">
        <v>622</v>
      </c>
      <c r="C159" s="183" t="s">
        <v>286</v>
      </c>
      <c r="D159" s="183" t="s">
        <v>125</v>
      </c>
      <c r="E159" s="183" t="s">
        <v>59</v>
      </c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</row>
    <row r="160" spans="1:54" ht="12.75">
      <c r="A160" s="184" t="s">
        <v>536</v>
      </c>
      <c r="B160" s="183" t="s">
        <v>537</v>
      </c>
      <c r="C160" s="183" t="s">
        <v>322</v>
      </c>
      <c r="D160" s="184" t="s">
        <v>125</v>
      </c>
      <c r="E160" s="183" t="s">
        <v>59</v>
      </c>
      <c r="F160" s="183"/>
      <c r="G160" s="183"/>
      <c r="H160" s="184" t="s">
        <v>574</v>
      </c>
      <c r="I160" s="183"/>
      <c r="J160" s="183"/>
      <c r="K160" s="183"/>
      <c r="L160" s="184" t="s">
        <v>575</v>
      </c>
      <c r="M160" s="183"/>
      <c r="N160" s="183"/>
      <c r="O160" s="183"/>
      <c r="P160" s="184" t="s">
        <v>576</v>
      </c>
      <c r="Q160" s="183"/>
      <c r="R160" s="183"/>
      <c r="S160" s="183"/>
      <c r="T160" s="184" t="s">
        <v>577</v>
      </c>
      <c r="U160" s="183"/>
      <c r="V160" s="183"/>
      <c r="W160" s="183"/>
      <c r="X160" s="184" t="s">
        <v>578</v>
      </c>
      <c r="Y160" s="183"/>
      <c r="Z160" s="183"/>
      <c r="AA160" s="183"/>
      <c r="AB160" s="184" t="s">
        <v>579</v>
      </c>
      <c r="AC160" s="183"/>
      <c r="AD160" s="183"/>
      <c r="AE160" s="183"/>
      <c r="AF160" s="184" t="s">
        <v>580</v>
      </c>
      <c r="AG160" s="183"/>
      <c r="AH160" s="183"/>
      <c r="AI160" s="183"/>
      <c r="AJ160" s="184" t="s">
        <v>581</v>
      </c>
      <c r="AK160" s="183"/>
      <c r="AL160" s="183"/>
      <c r="AM160" s="183"/>
      <c r="AN160" s="184" t="s">
        <v>582</v>
      </c>
      <c r="AO160" s="183"/>
      <c r="AP160" s="183"/>
      <c r="AQ160" s="183"/>
      <c r="AR160" s="184" t="s">
        <v>583</v>
      </c>
      <c r="AS160" s="183"/>
      <c r="AT160" s="183"/>
      <c r="AU160" s="183"/>
      <c r="AV160" s="184" t="s">
        <v>584</v>
      </c>
      <c r="AW160" s="183"/>
      <c r="AX160" s="183"/>
      <c r="AY160" s="183"/>
      <c r="AZ160" s="184" t="s">
        <v>585</v>
      </c>
      <c r="BA160" s="183"/>
      <c r="BB160" s="183"/>
    </row>
    <row r="161" spans="1:54" ht="12.75">
      <c r="A161" s="183" t="s">
        <v>538</v>
      </c>
      <c r="B161" s="183" t="s">
        <v>539</v>
      </c>
      <c r="C161" s="183" t="s">
        <v>217</v>
      </c>
      <c r="D161" s="183" t="s">
        <v>125</v>
      </c>
      <c r="E161" s="183" t="s">
        <v>59</v>
      </c>
      <c r="F161" s="183" t="s">
        <v>561</v>
      </c>
      <c r="G161" s="183"/>
      <c r="H161" s="183" t="s">
        <v>559</v>
      </c>
      <c r="I161" s="183" t="s">
        <v>560</v>
      </c>
      <c r="J161" s="183" t="s">
        <v>561</v>
      </c>
      <c r="K161" s="183"/>
      <c r="L161" s="183" t="s">
        <v>559</v>
      </c>
      <c r="M161" s="183" t="s">
        <v>560</v>
      </c>
      <c r="N161" s="183" t="s">
        <v>561</v>
      </c>
      <c r="O161" s="183"/>
      <c r="P161" s="183" t="s">
        <v>559</v>
      </c>
      <c r="Q161" s="183" t="s">
        <v>560</v>
      </c>
      <c r="R161" s="183" t="s">
        <v>561</v>
      </c>
      <c r="S161" s="183"/>
      <c r="T161" s="183" t="s">
        <v>559</v>
      </c>
      <c r="U161" s="183" t="s">
        <v>560</v>
      </c>
      <c r="V161" s="183" t="s">
        <v>561</v>
      </c>
      <c r="W161" s="183"/>
      <c r="X161" s="183" t="s">
        <v>559</v>
      </c>
      <c r="Y161" s="183" t="s">
        <v>560</v>
      </c>
      <c r="Z161" s="183" t="s">
        <v>561</v>
      </c>
      <c r="AA161" s="183"/>
      <c r="AB161" s="183" t="s">
        <v>559</v>
      </c>
      <c r="AC161" s="183" t="s">
        <v>560</v>
      </c>
      <c r="AD161" s="183" t="s">
        <v>561</v>
      </c>
      <c r="AE161" s="183"/>
      <c r="AF161" s="183" t="s">
        <v>559</v>
      </c>
      <c r="AG161" s="183" t="s">
        <v>560</v>
      </c>
      <c r="AH161" s="183" t="s">
        <v>561</v>
      </c>
      <c r="AI161" s="183"/>
      <c r="AJ161" s="183" t="s">
        <v>559</v>
      </c>
      <c r="AK161" s="183" t="s">
        <v>560</v>
      </c>
      <c r="AL161" s="183" t="s">
        <v>561</v>
      </c>
      <c r="AM161" s="183"/>
      <c r="AN161" s="183" t="s">
        <v>559</v>
      </c>
      <c r="AO161" s="183" t="s">
        <v>560</v>
      </c>
      <c r="AP161" s="183" t="s">
        <v>561</v>
      </c>
      <c r="AQ161" s="183"/>
      <c r="AR161" s="183" t="s">
        <v>559</v>
      </c>
      <c r="AS161" s="183" t="s">
        <v>560</v>
      </c>
      <c r="AT161" s="183" t="s">
        <v>561</v>
      </c>
      <c r="AU161" s="183"/>
      <c r="AV161" s="183" t="s">
        <v>559</v>
      </c>
      <c r="AW161" s="183" t="s">
        <v>560</v>
      </c>
      <c r="AX161" s="183" t="s">
        <v>561</v>
      </c>
      <c r="AY161" s="183"/>
      <c r="AZ161" s="183" t="s">
        <v>559</v>
      </c>
      <c r="BA161" s="183" t="s">
        <v>560</v>
      </c>
      <c r="BB161" s="183" t="s">
        <v>561</v>
      </c>
    </row>
    <row r="162" spans="1:54" ht="12.75">
      <c r="A162" s="183" t="s">
        <v>540</v>
      </c>
      <c r="B162" s="183" t="s">
        <v>541</v>
      </c>
      <c r="C162" s="183" t="s">
        <v>542</v>
      </c>
      <c r="D162" s="183" t="s">
        <v>125</v>
      </c>
      <c r="E162" s="183" t="s">
        <v>59</v>
      </c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</row>
    <row r="163" spans="1:54" ht="12.75">
      <c r="A163" s="183" t="s">
        <v>543</v>
      </c>
      <c r="B163" s="183" t="s">
        <v>544</v>
      </c>
      <c r="C163" s="183" t="s">
        <v>286</v>
      </c>
      <c r="D163" s="183" t="s">
        <v>125</v>
      </c>
      <c r="E163" s="183" t="s">
        <v>59</v>
      </c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</row>
    <row r="164" spans="1:54" ht="12.75">
      <c r="A164" s="184" t="s">
        <v>545</v>
      </c>
      <c r="B164" s="183" t="s">
        <v>546</v>
      </c>
      <c r="C164" s="183" t="s">
        <v>378</v>
      </c>
      <c r="D164" s="184" t="s">
        <v>547</v>
      </c>
      <c r="E164" s="183" t="s">
        <v>59</v>
      </c>
      <c r="F164" s="183"/>
      <c r="G164" s="183"/>
      <c r="H164" s="184" t="s">
        <v>574</v>
      </c>
      <c r="I164" s="183"/>
      <c r="J164" s="183"/>
      <c r="K164" s="183"/>
      <c r="L164" s="184" t="s">
        <v>575</v>
      </c>
      <c r="M164" s="183"/>
      <c r="N164" s="183"/>
      <c r="O164" s="183"/>
      <c r="P164" s="184" t="s">
        <v>576</v>
      </c>
      <c r="Q164" s="183"/>
      <c r="R164" s="183"/>
      <c r="S164" s="183"/>
      <c r="T164" s="184" t="s">
        <v>577</v>
      </c>
      <c r="U164" s="183"/>
      <c r="V164" s="183"/>
      <c r="W164" s="183"/>
      <c r="X164" s="184" t="s">
        <v>578</v>
      </c>
      <c r="Y164" s="183"/>
      <c r="Z164" s="183"/>
      <c r="AA164" s="183"/>
      <c r="AB164" s="184" t="s">
        <v>579</v>
      </c>
      <c r="AC164" s="183"/>
      <c r="AD164" s="183"/>
      <c r="AE164" s="183"/>
      <c r="AF164" s="184" t="s">
        <v>580</v>
      </c>
      <c r="AG164" s="183"/>
      <c r="AH164" s="183"/>
      <c r="AI164" s="183"/>
      <c r="AJ164" s="184" t="s">
        <v>581</v>
      </c>
      <c r="AK164" s="183"/>
      <c r="AL164" s="183"/>
      <c r="AM164" s="183"/>
      <c r="AN164" s="184" t="s">
        <v>582</v>
      </c>
      <c r="AO164" s="183"/>
      <c r="AP164" s="183"/>
      <c r="AQ164" s="183"/>
      <c r="AR164" s="184" t="s">
        <v>583</v>
      </c>
      <c r="AS164" s="183"/>
      <c r="AT164" s="183"/>
      <c r="AU164" s="183"/>
      <c r="AV164" s="184" t="s">
        <v>584</v>
      </c>
      <c r="AW164" s="183"/>
      <c r="AX164" s="183"/>
      <c r="AY164" s="183"/>
      <c r="AZ164" s="184" t="s">
        <v>585</v>
      </c>
      <c r="BA164" s="183"/>
      <c r="BB164" s="183"/>
    </row>
    <row r="165" spans="1:54" ht="12.75">
      <c r="A165" s="183" t="s">
        <v>611</v>
      </c>
      <c r="B165" s="183" t="s">
        <v>260</v>
      </c>
      <c r="C165" s="183" t="s">
        <v>261</v>
      </c>
      <c r="D165" s="183" t="s">
        <v>547</v>
      </c>
      <c r="E165" s="183" t="s">
        <v>59</v>
      </c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</row>
    <row r="166" spans="1:54" ht="12.75">
      <c r="A166" s="183" t="s">
        <v>262</v>
      </c>
      <c r="B166" s="183" t="s">
        <v>263</v>
      </c>
      <c r="C166" s="183" t="s">
        <v>264</v>
      </c>
      <c r="D166" s="183" t="s">
        <v>547</v>
      </c>
      <c r="E166" s="183" t="s">
        <v>59</v>
      </c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</row>
    <row r="167" spans="1:54" ht="12.75">
      <c r="A167" s="184" t="s">
        <v>632</v>
      </c>
      <c r="B167" s="183" t="s">
        <v>550</v>
      </c>
      <c r="C167" s="183" t="s">
        <v>616</v>
      </c>
      <c r="D167" s="184" t="s">
        <v>547</v>
      </c>
      <c r="E167" s="183" t="s">
        <v>59</v>
      </c>
      <c r="F167" s="183"/>
      <c r="G167" s="183"/>
      <c r="H167" s="184" t="s">
        <v>574</v>
      </c>
      <c r="I167" s="183"/>
      <c r="J167" s="183"/>
      <c r="K167" s="183"/>
      <c r="L167" s="184" t="s">
        <v>575</v>
      </c>
      <c r="M167" s="183"/>
      <c r="N167" s="183"/>
      <c r="O167" s="183"/>
      <c r="P167" s="184" t="s">
        <v>576</v>
      </c>
      <c r="Q167" s="183"/>
      <c r="R167" s="183"/>
      <c r="S167" s="183"/>
      <c r="T167" s="184" t="s">
        <v>577</v>
      </c>
      <c r="U167" s="183"/>
      <c r="V167" s="183"/>
      <c r="W167" s="183"/>
      <c r="X167" s="184" t="s">
        <v>578</v>
      </c>
      <c r="Y167" s="183"/>
      <c r="Z167" s="183"/>
      <c r="AA167" s="183"/>
      <c r="AB167" s="184" t="s">
        <v>579</v>
      </c>
      <c r="AC167" s="183"/>
      <c r="AD167" s="183"/>
      <c r="AE167" s="183"/>
      <c r="AF167" s="184" t="s">
        <v>580</v>
      </c>
      <c r="AG167" s="183"/>
      <c r="AH167" s="183"/>
      <c r="AI167" s="183"/>
      <c r="AJ167" s="184" t="s">
        <v>581</v>
      </c>
      <c r="AK167" s="183"/>
      <c r="AL167" s="183"/>
      <c r="AM167" s="183"/>
      <c r="AN167" s="184" t="s">
        <v>582</v>
      </c>
      <c r="AO167" s="183"/>
      <c r="AP167" s="183"/>
      <c r="AQ167" s="183"/>
      <c r="AR167" s="184" t="s">
        <v>583</v>
      </c>
      <c r="AS167" s="183"/>
      <c r="AT167" s="183"/>
      <c r="AU167" s="183"/>
      <c r="AV167" s="184" t="s">
        <v>584</v>
      </c>
      <c r="AW167" s="183"/>
      <c r="AX167" s="183"/>
      <c r="AY167" s="183"/>
      <c r="AZ167" s="184" t="s">
        <v>585</v>
      </c>
      <c r="BA167" s="183"/>
      <c r="BB167" s="183"/>
    </row>
    <row r="168" spans="1:54" ht="12.75">
      <c r="A168" s="183" t="s">
        <v>270</v>
      </c>
      <c r="B168" s="183" t="s">
        <v>271</v>
      </c>
      <c r="C168" s="183" t="s">
        <v>272</v>
      </c>
      <c r="D168" s="183" t="s">
        <v>547</v>
      </c>
      <c r="E168" s="183" t="s">
        <v>59</v>
      </c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</row>
    <row r="169" spans="1:54" ht="12.75">
      <c r="A169" s="183" t="s">
        <v>273</v>
      </c>
      <c r="B169" s="183" t="s">
        <v>274</v>
      </c>
      <c r="C169" s="183" t="s">
        <v>275</v>
      </c>
      <c r="D169" s="183" t="s">
        <v>547</v>
      </c>
      <c r="E169" s="183" t="s">
        <v>59</v>
      </c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</row>
    <row r="170" spans="1:54" ht="12.75">
      <c r="A170" s="184" t="s">
        <v>276</v>
      </c>
      <c r="B170" s="183" t="s">
        <v>277</v>
      </c>
      <c r="C170" s="183" t="s">
        <v>259</v>
      </c>
      <c r="D170" s="184" t="s">
        <v>547</v>
      </c>
      <c r="E170" s="183" t="s">
        <v>59</v>
      </c>
      <c r="F170" s="183"/>
      <c r="G170" s="183"/>
      <c r="H170" s="184" t="s">
        <v>574</v>
      </c>
      <c r="I170" s="183"/>
      <c r="J170" s="183"/>
      <c r="K170" s="183"/>
      <c r="L170" s="184" t="s">
        <v>575</v>
      </c>
      <c r="M170" s="183"/>
      <c r="N170" s="183"/>
      <c r="O170" s="183"/>
      <c r="P170" s="184" t="s">
        <v>576</v>
      </c>
      <c r="Q170" s="183"/>
      <c r="R170" s="183"/>
      <c r="S170" s="183"/>
      <c r="T170" s="184" t="s">
        <v>577</v>
      </c>
      <c r="U170" s="183"/>
      <c r="V170" s="183"/>
      <c r="W170" s="183"/>
      <c r="X170" s="184" t="s">
        <v>578</v>
      </c>
      <c r="Y170" s="183"/>
      <c r="Z170" s="183"/>
      <c r="AA170" s="183"/>
      <c r="AB170" s="184" t="s">
        <v>579</v>
      </c>
      <c r="AC170" s="183"/>
      <c r="AD170" s="183"/>
      <c r="AE170" s="183"/>
      <c r="AF170" s="184" t="s">
        <v>580</v>
      </c>
      <c r="AG170" s="183"/>
      <c r="AH170" s="183"/>
      <c r="AI170" s="183"/>
      <c r="AJ170" s="184" t="s">
        <v>581</v>
      </c>
      <c r="AK170" s="183"/>
      <c r="AL170" s="183"/>
      <c r="AM170" s="183"/>
      <c r="AN170" s="184" t="s">
        <v>582</v>
      </c>
      <c r="AO170" s="183"/>
      <c r="AP170" s="183"/>
      <c r="AQ170" s="183"/>
      <c r="AR170" s="184" t="s">
        <v>583</v>
      </c>
      <c r="AS170" s="183"/>
      <c r="AT170" s="183"/>
      <c r="AU170" s="183"/>
      <c r="AV170" s="184" t="s">
        <v>584</v>
      </c>
      <c r="AW170" s="183"/>
      <c r="AX170" s="183"/>
      <c r="AY170" s="183"/>
      <c r="AZ170" s="184" t="s">
        <v>585</v>
      </c>
      <c r="BA170" s="183"/>
      <c r="BB170" s="183"/>
    </row>
    <row r="171" spans="1:54" ht="12.75">
      <c r="A171" s="183" t="s">
        <v>284</v>
      </c>
      <c r="B171" s="183" t="s">
        <v>285</v>
      </c>
      <c r="C171" s="183" t="s">
        <v>286</v>
      </c>
      <c r="D171" s="183" t="s">
        <v>547</v>
      </c>
      <c r="E171" s="183" t="s">
        <v>59</v>
      </c>
      <c r="F171" s="183" t="s">
        <v>561</v>
      </c>
      <c r="G171" s="183"/>
      <c r="H171" s="183" t="s">
        <v>559</v>
      </c>
      <c r="I171" s="183" t="s">
        <v>560</v>
      </c>
      <c r="J171" s="183" t="s">
        <v>561</v>
      </c>
      <c r="K171" s="183"/>
      <c r="L171" s="183" t="s">
        <v>559</v>
      </c>
      <c r="M171" s="183" t="s">
        <v>560</v>
      </c>
      <c r="N171" s="183" t="s">
        <v>561</v>
      </c>
      <c r="O171" s="183"/>
      <c r="P171" s="183" t="s">
        <v>559</v>
      </c>
      <c r="Q171" s="183" t="s">
        <v>560</v>
      </c>
      <c r="R171" s="183" t="s">
        <v>561</v>
      </c>
      <c r="S171" s="183"/>
      <c r="T171" s="183" t="s">
        <v>559</v>
      </c>
      <c r="U171" s="183" t="s">
        <v>560</v>
      </c>
      <c r="V171" s="183" t="s">
        <v>561</v>
      </c>
      <c r="W171" s="183"/>
      <c r="X171" s="183" t="s">
        <v>559</v>
      </c>
      <c r="Y171" s="183" t="s">
        <v>560</v>
      </c>
      <c r="Z171" s="183" t="s">
        <v>561</v>
      </c>
      <c r="AA171" s="183"/>
      <c r="AB171" s="183" t="s">
        <v>559</v>
      </c>
      <c r="AC171" s="183" t="s">
        <v>560</v>
      </c>
      <c r="AD171" s="183" t="s">
        <v>561</v>
      </c>
      <c r="AE171" s="183"/>
      <c r="AF171" s="183" t="s">
        <v>559</v>
      </c>
      <c r="AG171" s="183" t="s">
        <v>560</v>
      </c>
      <c r="AH171" s="183" t="s">
        <v>561</v>
      </c>
      <c r="AI171" s="183"/>
      <c r="AJ171" s="183" t="s">
        <v>559</v>
      </c>
      <c r="AK171" s="183" t="s">
        <v>560</v>
      </c>
      <c r="AL171" s="183" t="s">
        <v>561</v>
      </c>
      <c r="AM171" s="183"/>
      <c r="AN171" s="183" t="s">
        <v>559</v>
      </c>
      <c r="AO171" s="183" t="s">
        <v>560</v>
      </c>
      <c r="AP171" s="183" t="s">
        <v>561</v>
      </c>
      <c r="AQ171" s="183"/>
      <c r="AR171" s="183" t="s">
        <v>559</v>
      </c>
      <c r="AS171" s="183" t="s">
        <v>560</v>
      </c>
      <c r="AT171" s="183" t="s">
        <v>561</v>
      </c>
      <c r="AU171" s="183"/>
      <c r="AV171" s="183" t="s">
        <v>559</v>
      </c>
      <c r="AW171" s="183" t="s">
        <v>560</v>
      </c>
      <c r="AX171" s="183" t="s">
        <v>561</v>
      </c>
      <c r="AY171" s="183"/>
      <c r="AZ171" s="183" t="s">
        <v>559</v>
      </c>
      <c r="BA171" s="183" t="s">
        <v>560</v>
      </c>
      <c r="BB171" s="183" t="s">
        <v>561</v>
      </c>
    </row>
    <row r="172" spans="1:54" ht="12.75">
      <c r="A172" s="183" t="s">
        <v>548</v>
      </c>
      <c r="B172" s="183" t="s">
        <v>549</v>
      </c>
      <c r="C172" s="183" t="s">
        <v>307</v>
      </c>
      <c r="D172" s="183" t="s">
        <v>547</v>
      </c>
      <c r="E172" s="183" t="s">
        <v>59</v>
      </c>
      <c r="F172" s="183" t="s">
        <v>244</v>
      </c>
      <c r="G172" s="183"/>
      <c r="H172" s="183" t="s">
        <v>314</v>
      </c>
      <c r="I172" s="183" t="s">
        <v>315</v>
      </c>
      <c r="J172" s="183" t="s">
        <v>316</v>
      </c>
      <c r="K172" s="183"/>
      <c r="L172" s="183" t="s">
        <v>314</v>
      </c>
      <c r="M172" s="183" t="s">
        <v>315</v>
      </c>
      <c r="N172" s="183" t="s">
        <v>316</v>
      </c>
      <c r="O172" s="183"/>
      <c r="P172" s="183" t="s">
        <v>314</v>
      </c>
      <c r="Q172" s="183" t="s">
        <v>315</v>
      </c>
      <c r="R172" s="183" t="s">
        <v>316</v>
      </c>
      <c r="S172" s="183"/>
      <c r="T172" s="183" t="s">
        <v>564</v>
      </c>
      <c r="U172" s="183"/>
      <c r="V172" s="183"/>
      <c r="W172" s="183"/>
      <c r="X172" s="183" t="s">
        <v>219</v>
      </c>
      <c r="Y172" s="183" t="s">
        <v>220</v>
      </c>
      <c r="Z172" s="183" t="s">
        <v>221</v>
      </c>
      <c r="AA172" s="183"/>
      <c r="AB172" s="183" t="s">
        <v>564</v>
      </c>
      <c r="AC172" s="183"/>
      <c r="AD172" s="183"/>
      <c r="AE172" s="183"/>
      <c r="AF172" s="183" t="s">
        <v>219</v>
      </c>
      <c r="AG172" s="183" t="s">
        <v>220</v>
      </c>
      <c r="AH172" s="183" t="s">
        <v>221</v>
      </c>
      <c r="AI172" s="183"/>
      <c r="AJ172" s="183" t="s">
        <v>354</v>
      </c>
      <c r="AK172" s="183" t="s">
        <v>355</v>
      </c>
      <c r="AL172" s="183" t="s">
        <v>244</v>
      </c>
      <c r="AM172" s="183"/>
      <c r="AN172" s="183" t="s">
        <v>565</v>
      </c>
      <c r="AO172" s="183"/>
      <c r="AP172" s="183"/>
      <c r="AQ172" s="183"/>
      <c r="AR172" s="183" t="s">
        <v>219</v>
      </c>
      <c r="AS172" s="183" t="s">
        <v>220</v>
      </c>
      <c r="AT172" s="183" t="s">
        <v>221</v>
      </c>
      <c r="AU172" s="183"/>
      <c r="AV172" s="183" t="s">
        <v>314</v>
      </c>
      <c r="AW172" s="183" t="s">
        <v>315</v>
      </c>
      <c r="AX172" s="183" t="s">
        <v>316</v>
      </c>
      <c r="AY172" s="183"/>
      <c r="AZ172" s="183" t="s">
        <v>314</v>
      </c>
      <c r="BA172" s="183" t="s">
        <v>315</v>
      </c>
      <c r="BB172" s="183" t="s">
        <v>316</v>
      </c>
    </row>
    <row r="173" spans="1:54" ht="12.75">
      <c r="A173" s="183" t="s">
        <v>652</v>
      </c>
      <c r="B173" s="183" t="s">
        <v>550</v>
      </c>
      <c r="C173" s="183" t="s">
        <v>551</v>
      </c>
      <c r="D173" s="183" t="s">
        <v>547</v>
      </c>
      <c r="E173" s="183" t="s">
        <v>59</v>
      </c>
      <c r="F173" s="183" t="s">
        <v>224</v>
      </c>
      <c r="G173" s="183"/>
      <c r="H173" s="183" t="s">
        <v>318</v>
      </c>
      <c r="I173" s="183" t="s">
        <v>319</v>
      </c>
      <c r="J173" s="183" t="s">
        <v>259</v>
      </c>
      <c r="K173" s="183"/>
      <c r="L173" s="183" t="s">
        <v>318</v>
      </c>
      <c r="M173" s="183" t="s">
        <v>319</v>
      </c>
      <c r="N173" s="183" t="s">
        <v>259</v>
      </c>
      <c r="O173" s="183"/>
      <c r="P173" s="183" t="s">
        <v>318</v>
      </c>
      <c r="Q173" s="183" t="s">
        <v>319</v>
      </c>
      <c r="R173" s="183" t="s">
        <v>259</v>
      </c>
      <c r="S173" s="183"/>
      <c r="T173" s="183" t="s">
        <v>219</v>
      </c>
      <c r="U173" s="183" t="s">
        <v>220</v>
      </c>
      <c r="V173" s="183" t="s">
        <v>221</v>
      </c>
      <c r="W173" s="183"/>
      <c r="X173" s="183" t="s">
        <v>222</v>
      </c>
      <c r="Y173" s="183" t="s">
        <v>223</v>
      </c>
      <c r="Z173" s="183" t="s">
        <v>224</v>
      </c>
      <c r="AA173" s="183"/>
      <c r="AB173" s="183" t="s">
        <v>219</v>
      </c>
      <c r="AC173" s="183" t="s">
        <v>220</v>
      </c>
      <c r="AD173" s="183" t="s">
        <v>221</v>
      </c>
      <c r="AE173" s="183"/>
      <c r="AF173" s="183" t="s">
        <v>222</v>
      </c>
      <c r="AG173" s="183" t="s">
        <v>223</v>
      </c>
      <c r="AH173" s="183" t="s">
        <v>224</v>
      </c>
      <c r="AI173" s="183"/>
      <c r="AJ173" s="183" t="s">
        <v>350</v>
      </c>
      <c r="AK173" s="183" t="s">
        <v>351</v>
      </c>
      <c r="AL173" s="183" t="s">
        <v>224</v>
      </c>
      <c r="AM173" s="183"/>
      <c r="AN173" s="183"/>
      <c r="AO173" s="183"/>
      <c r="AP173" s="183"/>
      <c r="AQ173" s="183"/>
      <c r="AR173" s="183" t="s">
        <v>222</v>
      </c>
      <c r="AS173" s="183" t="s">
        <v>223</v>
      </c>
      <c r="AT173" s="183" t="s">
        <v>224</v>
      </c>
      <c r="AU173" s="183"/>
      <c r="AV173" s="183" t="s">
        <v>318</v>
      </c>
      <c r="AW173" s="183" t="s">
        <v>319</v>
      </c>
      <c r="AX173" s="183" t="s">
        <v>259</v>
      </c>
      <c r="AY173" s="183"/>
      <c r="AZ173" s="183" t="s">
        <v>318</v>
      </c>
      <c r="BA173" s="183" t="s">
        <v>319</v>
      </c>
      <c r="BB173" s="183" t="s">
        <v>259</v>
      </c>
    </row>
    <row r="174" spans="1:54" ht="12.75">
      <c r="A174" s="183" t="s">
        <v>552</v>
      </c>
      <c r="B174" s="183" t="s">
        <v>550</v>
      </c>
      <c r="C174" s="183" t="s">
        <v>551</v>
      </c>
      <c r="D174" s="183" t="s">
        <v>547</v>
      </c>
      <c r="E174" s="183" t="s">
        <v>59</v>
      </c>
      <c r="F174" s="183" t="s">
        <v>335</v>
      </c>
      <c r="G174" s="183"/>
      <c r="H174" s="183" t="s">
        <v>320</v>
      </c>
      <c r="I174" s="183" t="s">
        <v>321</v>
      </c>
      <c r="J174" s="183" t="s">
        <v>322</v>
      </c>
      <c r="K174" s="183"/>
      <c r="L174" s="183" t="s">
        <v>320</v>
      </c>
      <c r="M174" s="183" t="s">
        <v>321</v>
      </c>
      <c r="N174" s="183" t="s">
        <v>322</v>
      </c>
      <c r="O174" s="183"/>
      <c r="P174" s="183" t="s">
        <v>320</v>
      </c>
      <c r="Q174" s="183" t="s">
        <v>321</v>
      </c>
      <c r="R174" s="183" t="s">
        <v>322</v>
      </c>
      <c r="S174" s="183"/>
      <c r="T174" s="183" t="s">
        <v>222</v>
      </c>
      <c r="U174" s="183" t="s">
        <v>223</v>
      </c>
      <c r="V174" s="183" t="s">
        <v>224</v>
      </c>
      <c r="W174" s="183"/>
      <c r="X174" s="183" t="s">
        <v>225</v>
      </c>
      <c r="Y174" s="183" t="s">
        <v>226</v>
      </c>
      <c r="Z174" s="183" t="s">
        <v>227</v>
      </c>
      <c r="AA174" s="183"/>
      <c r="AB174" s="183" t="s">
        <v>222</v>
      </c>
      <c r="AC174" s="183" t="s">
        <v>223</v>
      </c>
      <c r="AD174" s="183" t="s">
        <v>224</v>
      </c>
      <c r="AE174" s="183"/>
      <c r="AF174" s="183" t="s">
        <v>225</v>
      </c>
      <c r="AG174" s="183" t="s">
        <v>226</v>
      </c>
      <c r="AH174" s="183" t="s">
        <v>227</v>
      </c>
      <c r="AI174" s="183"/>
      <c r="AJ174" s="183" t="s">
        <v>352</v>
      </c>
      <c r="AK174" s="183" t="s">
        <v>353</v>
      </c>
      <c r="AL174" s="183" t="s">
        <v>335</v>
      </c>
      <c r="AM174" s="183"/>
      <c r="AN174" s="183"/>
      <c r="AO174" s="183"/>
      <c r="AP174" s="183"/>
      <c r="AQ174" s="183"/>
      <c r="AR174" s="183" t="s">
        <v>314</v>
      </c>
      <c r="AS174" s="183" t="s">
        <v>315</v>
      </c>
      <c r="AT174" s="183" t="s">
        <v>316</v>
      </c>
      <c r="AU174" s="183"/>
      <c r="AV174" s="183" t="s">
        <v>320</v>
      </c>
      <c r="AW174" s="183" t="s">
        <v>321</v>
      </c>
      <c r="AX174" s="183" t="s">
        <v>322</v>
      </c>
      <c r="AY174" s="183"/>
      <c r="AZ174" s="183" t="s">
        <v>320</v>
      </c>
      <c r="BA174" s="183" t="s">
        <v>321</v>
      </c>
      <c r="BB174" s="183" t="s">
        <v>322</v>
      </c>
    </row>
    <row r="175" spans="1:54" ht="12.75">
      <c r="A175" s="183" t="s">
        <v>553</v>
      </c>
      <c r="B175" s="183" t="s">
        <v>554</v>
      </c>
      <c r="C175" s="183" t="s">
        <v>555</v>
      </c>
      <c r="D175" s="183" t="s">
        <v>547</v>
      </c>
      <c r="E175" s="183" t="s">
        <v>59</v>
      </c>
      <c r="F175" s="183" t="s">
        <v>358</v>
      </c>
      <c r="G175" s="183"/>
      <c r="H175" s="183" t="s">
        <v>605</v>
      </c>
      <c r="I175" s="183" t="s">
        <v>348</v>
      </c>
      <c r="J175" s="183" t="s">
        <v>316</v>
      </c>
      <c r="K175" s="183"/>
      <c r="L175" s="183" t="s">
        <v>605</v>
      </c>
      <c r="M175" s="183" t="s">
        <v>348</v>
      </c>
      <c r="N175" s="183" t="s">
        <v>316</v>
      </c>
      <c r="O175" s="183"/>
      <c r="P175" s="183" t="s">
        <v>605</v>
      </c>
      <c r="Q175" s="183" t="s">
        <v>348</v>
      </c>
      <c r="R175" s="183" t="s">
        <v>316</v>
      </c>
      <c r="S175" s="183"/>
      <c r="T175" s="183" t="s">
        <v>225</v>
      </c>
      <c r="U175" s="183" t="s">
        <v>226</v>
      </c>
      <c r="V175" s="183" t="s">
        <v>227</v>
      </c>
      <c r="W175" s="183"/>
      <c r="X175" s="183" t="s">
        <v>228</v>
      </c>
      <c r="Y175" s="183" t="s">
        <v>229</v>
      </c>
      <c r="Z175" s="183" t="s">
        <v>230</v>
      </c>
      <c r="AA175" s="183"/>
      <c r="AB175" s="183" t="s">
        <v>225</v>
      </c>
      <c r="AC175" s="183" t="s">
        <v>226</v>
      </c>
      <c r="AD175" s="183" t="s">
        <v>227</v>
      </c>
      <c r="AE175" s="183"/>
      <c r="AF175" s="183" t="s">
        <v>228</v>
      </c>
      <c r="AG175" s="183" t="s">
        <v>229</v>
      </c>
      <c r="AH175" s="183" t="s">
        <v>230</v>
      </c>
      <c r="AI175" s="183"/>
      <c r="AJ175" s="183" t="s">
        <v>564</v>
      </c>
      <c r="AK175" s="183"/>
      <c r="AL175" s="183"/>
      <c r="AM175" s="183"/>
      <c r="AN175" s="183"/>
      <c r="AO175" s="183"/>
      <c r="AP175" s="183"/>
      <c r="AQ175" s="183"/>
      <c r="AR175" s="183" t="s">
        <v>225</v>
      </c>
      <c r="AS175" s="183" t="s">
        <v>226</v>
      </c>
      <c r="AT175" s="183" t="s">
        <v>227</v>
      </c>
      <c r="AU175" s="183"/>
      <c r="AV175" s="183" t="s">
        <v>605</v>
      </c>
      <c r="AW175" s="183" t="s">
        <v>348</v>
      </c>
      <c r="AX175" s="183" t="s">
        <v>316</v>
      </c>
      <c r="AY175" s="183"/>
      <c r="AZ175" s="183" t="s">
        <v>605</v>
      </c>
      <c r="BA175" s="183" t="s">
        <v>348</v>
      </c>
      <c r="BB175" s="183" t="s">
        <v>316</v>
      </c>
    </row>
    <row r="176" spans="1:54" ht="12.75">
      <c r="A176" s="183" t="s">
        <v>653</v>
      </c>
      <c r="B176" s="183" t="s">
        <v>550</v>
      </c>
      <c r="C176" s="183" t="s">
        <v>555</v>
      </c>
      <c r="D176" s="183" t="s">
        <v>547</v>
      </c>
      <c r="E176" s="183" t="s">
        <v>59</v>
      </c>
      <c r="F176" s="183" t="s">
        <v>286</v>
      </c>
      <c r="G176" s="183"/>
      <c r="H176" s="183" t="s">
        <v>323</v>
      </c>
      <c r="I176" s="183" t="s">
        <v>324</v>
      </c>
      <c r="J176" s="183" t="s">
        <v>325</v>
      </c>
      <c r="K176" s="183"/>
      <c r="L176" s="183" t="s">
        <v>323</v>
      </c>
      <c r="M176" s="183" t="s">
        <v>324</v>
      </c>
      <c r="N176" s="183" t="s">
        <v>325</v>
      </c>
      <c r="O176" s="183"/>
      <c r="P176" s="183" t="s">
        <v>323</v>
      </c>
      <c r="Q176" s="183" t="s">
        <v>324</v>
      </c>
      <c r="R176" s="183" t="s">
        <v>325</v>
      </c>
      <c r="S176" s="183"/>
      <c r="T176" s="183" t="s">
        <v>228</v>
      </c>
      <c r="U176" s="183" t="s">
        <v>229</v>
      </c>
      <c r="V176" s="183" t="s">
        <v>230</v>
      </c>
      <c r="W176" s="183"/>
      <c r="X176" s="183" t="s">
        <v>231</v>
      </c>
      <c r="Y176" s="183" t="s">
        <v>232</v>
      </c>
      <c r="Z176" s="183" t="s">
        <v>233</v>
      </c>
      <c r="AA176" s="183"/>
      <c r="AB176" s="183" t="s">
        <v>228</v>
      </c>
      <c r="AC176" s="183" t="s">
        <v>229</v>
      </c>
      <c r="AD176" s="183" t="s">
        <v>230</v>
      </c>
      <c r="AE176" s="183"/>
      <c r="AF176" s="183" t="s">
        <v>231</v>
      </c>
      <c r="AG176" s="183" t="s">
        <v>232</v>
      </c>
      <c r="AH176" s="183" t="s">
        <v>233</v>
      </c>
      <c r="AI176" s="183"/>
      <c r="AJ176" s="183" t="s">
        <v>356</v>
      </c>
      <c r="AK176" s="183" t="s">
        <v>357</v>
      </c>
      <c r="AL176" s="183" t="s">
        <v>358</v>
      </c>
      <c r="AM176" s="183"/>
      <c r="AN176" s="183"/>
      <c r="AO176" s="183"/>
      <c r="AP176" s="183"/>
      <c r="AQ176" s="183"/>
      <c r="AR176" s="183" t="s">
        <v>228</v>
      </c>
      <c r="AS176" s="183" t="s">
        <v>229</v>
      </c>
      <c r="AT176" s="183" t="s">
        <v>230</v>
      </c>
      <c r="AU176" s="183"/>
      <c r="AV176" s="183" t="s">
        <v>323</v>
      </c>
      <c r="AW176" s="183" t="s">
        <v>324</v>
      </c>
      <c r="AX176" s="183" t="s">
        <v>325</v>
      </c>
      <c r="AY176" s="183"/>
      <c r="AZ176" s="183" t="s">
        <v>323</v>
      </c>
      <c r="BA176" s="183" t="s">
        <v>324</v>
      </c>
      <c r="BB176" s="183" t="s">
        <v>325</v>
      </c>
    </row>
    <row r="177" spans="1:54" ht="12.75">
      <c r="A177" s="183" t="s">
        <v>556</v>
      </c>
      <c r="B177" s="183" t="s">
        <v>557</v>
      </c>
      <c r="C177" s="183" t="s">
        <v>558</v>
      </c>
      <c r="D177" s="183" t="s">
        <v>547</v>
      </c>
      <c r="E177" s="183" t="s">
        <v>59</v>
      </c>
      <c r="F177" s="183" t="s">
        <v>259</v>
      </c>
      <c r="G177" s="183"/>
      <c r="H177" s="183" t="s">
        <v>344</v>
      </c>
      <c r="I177" s="183" t="s">
        <v>345</v>
      </c>
      <c r="J177" s="183" t="s">
        <v>346</v>
      </c>
      <c r="K177" s="183"/>
      <c r="L177" s="183" t="s">
        <v>344</v>
      </c>
      <c r="M177" s="183" t="s">
        <v>345</v>
      </c>
      <c r="N177" s="183" t="s">
        <v>346</v>
      </c>
      <c r="O177" s="183"/>
      <c r="P177" s="183" t="s">
        <v>344</v>
      </c>
      <c r="Q177" s="183" t="s">
        <v>345</v>
      </c>
      <c r="R177" s="183" t="s">
        <v>346</v>
      </c>
      <c r="S177" s="183"/>
      <c r="T177" s="183" t="s">
        <v>231</v>
      </c>
      <c r="U177" s="183" t="s">
        <v>232</v>
      </c>
      <c r="V177" s="183" t="s">
        <v>233</v>
      </c>
      <c r="W177" s="183"/>
      <c r="X177" s="183" t="s">
        <v>234</v>
      </c>
      <c r="Y177" s="183" t="s">
        <v>235</v>
      </c>
      <c r="Z177" s="183" t="s">
        <v>236</v>
      </c>
      <c r="AA177" s="183"/>
      <c r="AB177" s="183" t="s">
        <v>231</v>
      </c>
      <c r="AC177" s="183" t="s">
        <v>232</v>
      </c>
      <c r="AD177" s="183" t="s">
        <v>233</v>
      </c>
      <c r="AE177" s="183"/>
      <c r="AF177" s="183" t="s">
        <v>234</v>
      </c>
      <c r="AG177" s="183" t="s">
        <v>235</v>
      </c>
      <c r="AH177" s="183" t="s">
        <v>236</v>
      </c>
      <c r="AI177" s="183"/>
      <c r="AJ177" s="183" t="s">
        <v>612</v>
      </c>
      <c r="AK177" s="183" t="s">
        <v>613</v>
      </c>
      <c r="AL177" s="183" t="s">
        <v>286</v>
      </c>
      <c r="AM177" s="183"/>
      <c r="AN177" s="183"/>
      <c r="AO177" s="183"/>
      <c r="AP177" s="183"/>
      <c r="AQ177" s="183"/>
      <c r="AR177" s="183" t="s">
        <v>231</v>
      </c>
      <c r="AS177" s="183" t="s">
        <v>232</v>
      </c>
      <c r="AT177" s="183" t="s">
        <v>233</v>
      </c>
      <c r="AU177" s="183"/>
      <c r="AV177" s="183" t="s">
        <v>344</v>
      </c>
      <c r="AW177" s="183" t="s">
        <v>345</v>
      </c>
      <c r="AX177" s="183" t="s">
        <v>346</v>
      </c>
      <c r="AY177" s="183"/>
      <c r="AZ177" s="183" t="s">
        <v>344</v>
      </c>
      <c r="BA177" s="183" t="s">
        <v>345</v>
      </c>
      <c r="BB177" s="183" t="s">
        <v>346</v>
      </c>
    </row>
    <row r="178" spans="1:54" ht="12.75">
      <c r="A178" s="183"/>
      <c r="B178" s="183"/>
      <c r="C178" s="183"/>
      <c r="D178" s="183"/>
      <c r="E178" s="183"/>
      <c r="F178" s="183" t="s">
        <v>335</v>
      </c>
      <c r="G178" s="183"/>
      <c r="H178" s="183" t="s">
        <v>326</v>
      </c>
      <c r="I178" s="183" t="s">
        <v>327</v>
      </c>
      <c r="J178" s="183" t="s">
        <v>328</v>
      </c>
      <c r="K178" s="183"/>
      <c r="L178" s="183" t="s">
        <v>326</v>
      </c>
      <c r="M178" s="183" t="s">
        <v>327</v>
      </c>
      <c r="N178" s="183" t="s">
        <v>328</v>
      </c>
      <c r="O178" s="183"/>
      <c r="P178" s="183" t="s">
        <v>326</v>
      </c>
      <c r="Q178" s="183" t="s">
        <v>327</v>
      </c>
      <c r="R178" s="183" t="s">
        <v>328</v>
      </c>
      <c r="S178" s="183"/>
      <c r="T178" s="183" t="s">
        <v>234</v>
      </c>
      <c r="U178" s="183" t="s">
        <v>235</v>
      </c>
      <c r="V178" s="183" t="s">
        <v>236</v>
      </c>
      <c r="W178" s="183"/>
      <c r="X178" s="183" t="s">
        <v>237</v>
      </c>
      <c r="Y178" s="183" t="s">
        <v>238</v>
      </c>
      <c r="Z178" s="183" t="s">
        <v>217</v>
      </c>
      <c r="AA178" s="183"/>
      <c r="AB178" s="183" t="s">
        <v>234</v>
      </c>
      <c r="AC178" s="183" t="s">
        <v>235</v>
      </c>
      <c r="AD178" s="183" t="s">
        <v>236</v>
      </c>
      <c r="AE178" s="183"/>
      <c r="AF178" s="183" t="s">
        <v>237</v>
      </c>
      <c r="AG178" s="183" t="s">
        <v>238</v>
      </c>
      <c r="AH178" s="183" t="s">
        <v>217</v>
      </c>
      <c r="AI178" s="183"/>
      <c r="AJ178" s="183" t="s">
        <v>359</v>
      </c>
      <c r="AK178" s="183" t="s">
        <v>360</v>
      </c>
      <c r="AL178" s="183" t="s">
        <v>259</v>
      </c>
      <c r="AM178" s="183"/>
      <c r="AN178" s="183"/>
      <c r="AO178" s="183"/>
      <c r="AP178" s="183"/>
      <c r="AQ178" s="183"/>
      <c r="AR178" s="183" t="s">
        <v>234</v>
      </c>
      <c r="AS178" s="183" t="s">
        <v>235</v>
      </c>
      <c r="AT178" s="183" t="s">
        <v>236</v>
      </c>
      <c r="AU178" s="183"/>
      <c r="AV178" s="183" t="s">
        <v>326</v>
      </c>
      <c r="AW178" s="183" t="s">
        <v>327</v>
      </c>
      <c r="AX178" s="183" t="s">
        <v>328</v>
      </c>
      <c r="AY178" s="183"/>
      <c r="AZ178" s="183" t="s">
        <v>326</v>
      </c>
      <c r="BA178" s="183" t="s">
        <v>327</v>
      </c>
      <c r="BB178" s="183" t="s">
        <v>328</v>
      </c>
    </row>
    <row r="179" spans="1:54" ht="12.75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</row>
    <row r="180" spans="1:54" ht="12.75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  <c r="AY180" s="183"/>
      <c r="AZ180" s="183"/>
      <c r="BA180" s="183"/>
      <c r="BB180" s="183"/>
    </row>
    <row r="181" spans="1:54" ht="12.75">
      <c r="A181" s="184" t="s">
        <v>572</v>
      </c>
      <c r="B181" s="183"/>
      <c r="C181" s="183"/>
      <c r="D181" s="184" t="s">
        <v>573</v>
      </c>
      <c r="E181" s="183"/>
      <c r="F181" s="183"/>
      <c r="G181" s="183"/>
      <c r="H181" s="184" t="s">
        <v>574</v>
      </c>
      <c r="I181" s="183"/>
      <c r="J181" s="183"/>
      <c r="K181" s="183"/>
      <c r="L181" s="184" t="s">
        <v>575</v>
      </c>
      <c r="M181" s="183"/>
      <c r="N181" s="183"/>
      <c r="O181" s="183"/>
      <c r="P181" s="184" t="s">
        <v>576</v>
      </c>
      <c r="Q181" s="183"/>
      <c r="R181" s="183"/>
      <c r="S181" s="183"/>
      <c r="T181" s="184" t="s">
        <v>577</v>
      </c>
      <c r="U181" s="183"/>
      <c r="V181" s="183"/>
      <c r="W181" s="183"/>
      <c r="X181" s="184" t="s">
        <v>578</v>
      </c>
      <c r="Y181" s="183"/>
      <c r="Z181" s="183"/>
      <c r="AA181" s="183"/>
      <c r="AB181" s="184" t="s">
        <v>579</v>
      </c>
      <c r="AC181" s="183"/>
      <c r="AD181" s="183"/>
      <c r="AE181" s="183"/>
      <c r="AF181" s="184" t="s">
        <v>580</v>
      </c>
      <c r="AG181" s="183"/>
      <c r="AH181" s="183"/>
      <c r="AI181" s="183"/>
      <c r="AJ181" s="184" t="s">
        <v>581</v>
      </c>
      <c r="AK181" s="183"/>
      <c r="AL181" s="183"/>
      <c r="AM181" s="183"/>
      <c r="AN181" s="184" t="s">
        <v>582</v>
      </c>
      <c r="AO181" s="183"/>
      <c r="AP181" s="183"/>
      <c r="AQ181" s="183"/>
      <c r="AR181" s="184" t="s">
        <v>583</v>
      </c>
      <c r="AS181" s="183"/>
      <c r="AT181" s="183"/>
      <c r="AU181" s="183"/>
      <c r="AV181" s="184" t="s">
        <v>584</v>
      </c>
      <c r="AW181" s="183"/>
      <c r="AX181" s="183"/>
      <c r="AY181" s="183"/>
      <c r="AZ181" s="184" t="s">
        <v>585</v>
      </c>
      <c r="BA181" s="183"/>
      <c r="BB181" s="183"/>
    </row>
    <row r="182" spans="1:54" ht="12.75">
      <c r="A182" s="183" t="s">
        <v>559</v>
      </c>
      <c r="B182" s="183" t="s">
        <v>560</v>
      </c>
      <c r="C182" s="183" t="s">
        <v>561</v>
      </c>
      <c r="D182" s="183" t="s">
        <v>559</v>
      </c>
      <c r="E182" s="183" t="s">
        <v>560</v>
      </c>
      <c r="F182" s="183" t="s">
        <v>561</v>
      </c>
      <c r="G182" s="183"/>
      <c r="H182" s="183" t="s">
        <v>559</v>
      </c>
      <c r="I182" s="183" t="s">
        <v>560</v>
      </c>
      <c r="J182" s="183" t="s">
        <v>561</v>
      </c>
      <c r="K182" s="183"/>
      <c r="L182" s="183" t="s">
        <v>559</v>
      </c>
      <c r="M182" s="183" t="s">
        <v>560</v>
      </c>
      <c r="N182" s="183" t="s">
        <v>561</v>
      </c>
      <c r="O182" s="183"/>
      <c r="P182" s="183" t="s">
        <v>559</v>
      </c>
      <c r="Q182" s="183" t="s">
        <v>560</v>
      </c>
      <c r="R182" s="183" t="s">
        <v>561</v>
      </c>
      <c r="S182" s="183"/>
      <c r="T182" s="183" t="s">
        <v>559</v>
      </c>
      <c r="U182" s="183" t="s">
        <v>560</v>
      </c>
      <c r="V182" s="183" t="s">
        <v>561</v>
      </c>
      <c r="W182" s="183"/>
      <c r="X182" s="183" t="s">
        <v>559</v>
      </c>
      <c r="Y182" s="183" t="s">
        <v>560</v>
      </c>
      <c r="Z182" s="183" t="s">
        <v>561</v>
      </c>
      <c r="AA182" s="183"/>
      <c r="AB182" s="183" t="s">
        <v>559</v>
      </c>
      <c r="AC182" s="183" t="s">
        <v>560</v>
      </c>
      <c r="AD182" s="183" t="s">
        <v>561</v>
      </c>
      <c r="AE182" s="183"/>
      <c r="AF182" s="183" t="s">
        <v>559</v>
      </c>
      <c r="AG182" s="183" t="s">
        <v>560</v>
      </c>
      <c r="AH182" s="183" t="s">
        <v>561</v>
      </c>
      <c r="AI182" s="183"/>
      <c r="AJ182" s="183" t="s">
        <v>559</v>
      </c>
      <c r="AK182" s="183" t="s">
        <v>560</v>
      </c>
      <c r="AL182" s="183" t="s">
        <v>561</v>
      </c>
      <c r="AM182" s="183"/>
      <c r="AN182" s="183" t="s">
        <v>559</v>
      </c>
      <c r="AO182" s="183" t="s">
        <v>560</v>
      </c>
      <c r="AP182" s="183" t="s">
        <v>561</v>
      </c>
      <c r="AQ182" s="183"/>
      <c r="AR182" s="183" t="s">
        <v>559</v>
      </c>
      <c r="AS182" s="183" t="s">
        <v>560</v>
      </c>
      <c r="AT182" s="183" t="s">
        <v>561</v>
      </c>
      <c r="AU182" s="183"/>
      <c r="AV182" s="183" t="s">
        <v>559</v>
      </c>
      <c r="AW182" s="183" t="s">
        <v>560</v>
      </c>
      <c r="AX182" s="183" t="s">
        <v>561</v>
      </c>
      <c r="AY182" s="183"/>
      <c r="AZ182" s="183" t="s">
        <v>559</v>
      </c>
      <c r="BA182" s="183" t="s">
        <v>560</v>
      </c>
      <c r="BB182" s="183" t="s">
        <v>561</v>
      </c>
    </row>
    <row r="183" spans="1:54" ht="12.75">
      <c r="A183" s="183" t="s">
        <v>354</v>
      </c>
      <c r="B183" s="183" t="s">
        <v>355</v>
      </c>
      <c r="C183" s="183" t="s">
        <v>244</v>
      </c>
      <c r="D183" s="183" t="s">
        <v>354</v>
      </c>
      <c r="E183" s="183" t="s">
        <v>355</v>
      </c>
      <c r="F183" s="183" t="s">
        <v>244</v>
      </c>
      <c r="G183" s="183"/>
      <c r="H183" s="183" t="s">
        <v>314</v>
      </c>
      <c r="I183" s="183" t="s">
        <v>315</v>
      </c>
      <c r="J183" s="183" t="s">
        <v>316</v>
      </c>
      <c r="K183" s="183"/>
      <c r="L183" s="183" t="s">
        <v>314</v>
      </c>
      <c r="M183" s="183" t="s">
        <v>315</v>
      </c>
      <c r="N183" s="183" t="s">
        <v>316</v>
      </c>
      <c r="O183" s="183"/>
      <c r="P183" s="183" t="s">
        <v>314</v>
      </c>
      <c r="Q183" s="183" t="s">
        <v>315</v>
      </c>
      <c r="R183" s="183" t="s">
        <v>316</v>
      </c>
      <c r="S183" s="183"/>
      <c r="T183" s="183" t="s">
        <v>564</v>
      </c>
      <c r="U183" s="183"/>
      <c r="V183" s="183"/>
      <c r="W183" s="183"/>
      <c r="X183" s="183" t="s">
        <v>219</v>
      </c>
      <c r="Y183" s="183" t="s">
        <v>220</v>
      </c>
      <c r="Z183" s="183" t="s">
        <v>221</v>
      </c>
      <c r="AA183" s="183"/>
      <c r="AB183" s="183" t="s">
        <v>564</v>
      </c>
      <c r="AC183" s="183"/>
      <c r="AD183" s="183"/>
      <c r="AE183" s="183"/>
      <c r="AF183" s="183" t="s">
        <v>219</v>
      </c>
      <c r="AG183" s="183" t="s">
        <v>220</v>
      </c>
      <c r="AH183" s="183" t="s">
        <v>221</v>
      </c>
      <c r="AI183" s="183"/>
      <c r="AJ183" s="183" t="s">
        <v>354</v>
      </c>
      <c r="AK183" s="183" t="s">
        <v>355</v>
      </c>
      <c r="AL183" s="183" t="s">
        <v>244</v>
      </c>
      <c r="AM183" s="183"/>
      <c r="AN183" s="183" t="s">
        <v>565</v>
      </c>
      <c r="AO183" s="183"/>
      <c r="AP183" s="183"/>
      <c r="AQ183" s="183"/>
      <c r="AR183" s="183" t="s">
        <v>219</v>
      </c>
      <c r="AS183" s="183" t="s">
        <v>220</v>
      </c>
      <c r="AT183" s="183" t="s">
        <v>221</v>
      </c>
      <c r="AU183" s="183"/>
      <c r="AV183" s="183" t="s">
        <v>314</v>
      </c>
      <c r="AW183" s="183" t="s">
        <v>315</v>
      </c>
      <c r="AX183" s="183" t="s">
        <v>316</v>
      </c>
      <c r="AY183" s="183"/>
      <c r="AZ183" s="183" t="s">
        <v>314</v>
      </c>
      <c r="BA183" s="183" t="s">
        <v>315</v>
      </c>
      <c r="BB183" s="183" t="s">
        <v>316</v>
      </c>
    </row>
    <row r="184" spans="1:54" ht="12.75">
      <c r="A184" s="183" t="s">
        <v>350</v>
      </c>
      <c r="B184" s="183" t="s">
        <v>351</v>
      </c>
      <c r="C184" s="183" t="s">
        <v>224</v>
      </c>
      <c r="D184" s="183" t="s">
        <v>350</v>
      </c>
      <c r="E184" s="183" t="s">
        <v>351</v>
      </c>
      <c r="F184" s="183" t="s">
        <v>224</v>
      </c>
      <c r="G184" s="183"/>
      <c r="H184" s="183" t="s">
        <v>318</v>
      </c>
      <c r="I184" s="183" t="s">
        <v>319</v>
      </c>
      <c r="J184" s="183" t="s">
        <v>259</v>
      </c>
      <c r="K184" s="183"/>
      <c r="L184" s="183" t="s">
        <v>318</v>
      </c>
      <c r="M184" s="183" t="s">
        <v>319</v>
      </c>
      <c r="N184" s="183" t="s">
        <v>259</v>
      </c>
      <c r="O184" s="183"/>
      <c r="P184" s="183" t="s">
        <v>318</v>
      </c>
      <c r="Q184" s="183" t="s">
        <v>319</v>
      </c>
      <c r="R184" s="183" t="s">
        <v>259</v>
      </c>
      <c r="S184" s="183"/>
      <c r="T184" s="183" t="s">
        <v>219</v>
      </c>
      <c r="U184" s="183" t="s">
        <v>220</v>
      </c>
      <c r="V184" s="183" t="s">
        <v>221</v>
      </c>
      <c r="W184" s="183"/>
      <c r="X184" s="183" t="s">
        <v>222</v>
      </c>
      <c r="Y184" s="183" t="s">
        <v>223</v>
      </c>
      <c r="Z184" s="183" t="s">
        <v>224</v>
      </c>
      <c r="AA184" s="183"/>
      <c r="AB184" s="183" t="s">
        <v>219</v>
      </c>
      <c r="AC184" s="183" t="s">
        <v>220</v>
      </c>
      <c r="AD184" s="183" t="s">
        <v>221</v>
      </c>
      <c r="AE184" s="183"/>
      <c r="AF184" s="183" t="s">
        <v>222</v>
      </c>
      <c r="AG184" s="183" t="s">
        <v>223</v>
      </c>
      <c r="AH184" s="183" t="s">
        <v>224</v>
      </c>
      <c r="AI184" s="183"/>
      <c r="AJ184" s="183" t="s">
        <v>350</v>
      </c>
      <c r="AK184" s="183" t="s">
        <v>351</v>
      </c>
      <c r="AL184" s="183" t="s">
        <v>224</v>
      </c>
      <c r="AM184" s="183"/>
      <c r="AN184" s="183"/>
      <c r="AO184" s="183"/>
      <c r="AP184" s="183"/>
      <c r="AQ184" s="183"/>
      <c r="AR184" s="183" t="s">
        <v>222</v>
      </c>
      <c r="AS184" s="183" t="s">
        <v>223</v>
      </c>
      <c r="AT184" s="183" t="s">
        <v>224</v>
      </c>
      <c r="AU184" s="183"/>
      <c r="AV184" s="183" t="s">
        <v>318</v>
      </c>
      <c r="AW184" s="183" t="s">
        <v>319</v>
      </c>
      <c r="AX184" s="183" t="s">
        <v>259</v>
      </c>
      <c r="AY184" s="183"/>
      <c r="AZ184" s="183" t="s">
        <v>318</v>
      </c>
      <c r="BA184" s="183" t="s">
        <v>319</v>
      </c>
      <c r="BB184" s="183" t="s">
        <v>259</v>
      </c>
    </row>
    <row r="185" spans="1:54" ht="12.75">
      <c r="A185" s="183" t="s">
        <v>352</v>
      </c>
      <c r="B185" s="183" t="s">
        <v>353</v>
      </c>
      <c r="C185" s="183" t="s">
        <v>335</v>
      </c>
      <c r="D185" s="183" t="s">
        <v>352</v>
      </c>
      <c r="E185" s="183" t="s">
        <v>353</v>
      </c>
      <c r="F185" s="183" t="s">
        <v>335</v>
      </c>
      <c r="G185" s="183"/>
      <c r="H185" s="183" t="s">
        <v>639</v>
      </c>
      <c r="I185" s="183" t="s">
        <v>640</v>
      </c>
      <c r="J185" s="183" t="s">
        <v>616</v>
      </c>
      <c r="K185" s="183"/>
      <c r="L185" s="183" t="s">
        <v>639</v>
      </c>
      <c r="M185" s="183" t="s">
        <v>640</v>
      </c>
      <c r="N185" s="183" t="s">
        <v>616</v>
      </c>
      <c r="O185" s="183"/>
      <c r="P185" s="183" t="s">
        <v>639</v>
      </c>
      <c r="Q185" s="183" t="s">
        <v>640</v>
      </c>
      <c r="R185" s="183" t="s">
        <v>616</v>
      </c>
      <c r="S185" s="183"/>
      <c r="T185" s="183" t="s">
        <v>222</v>
      </c>
      <c r="U185" s="183" t="s">
        <v>223</v>
      </c>
      <c r="V185" s="183" t="s">
        <v>224</v>
      </c>
      <c r="W185" s="183"/>
      <c r="X185" s="183" t="s">
        <v>225</v>
      </c>
      <c r="Y185" s="183" t="s">
        <v>226</v>
      </c>
      <c r="Z185" s="183" t="s">
        <v>227</v>
      </c>
      <c r="AA185" s="183"/>
      <c r="AB185" s="183" t="s">
        <v>222</v>
      </c>
      <c r="AC185" s="183" t="s">
        <v>223</v>
      </c>
      <c r="AD185" s="183" t="s">
        <v>224</v>
      </c>
      <c r="AE185" s="183"/>
      <c r="AF185" s="183" t="s">
        <v>225</v>
      </c>
      <c r="AG185" s="183" t="s">
        <v>226</v>
      </c>
      <c r="AH185" s="183" t="s">
        <v>227</v>
      </c>
      <c r="AI185" s="183"/>
      <c r="AJ185" s="183" t="s">
        <v>352</v>
      </c>
      <c r="AK185" s="183" t="s">
        <v>353</v>
      </c>
      <c r="AL185" s="183" t="s">
        <v>335</v>
      </c>
      <c r="AM185" s="183"/>
      <c r="AN185" s="183"/>
      <c r="AO185" s="183"/>
      <c r="AP185" s="183"/>
      <c r="AQ185" s="183"/>
      <c r="AR185" s="183" t="s">
        <v>314</v>
      </c>
      <c r="AS185" s="183" t="s">
        <v>315</v>
      </c>
      <c r="AT185" s="183" t="s">
        <v>316</v>
      </c>
      <c r="AU185" s="183"/>
      <c r="AV185" s="183" t="s">
        <v>639</v>
      </c>
      <c r="AW185" s="183" t="s">
        <v>640</v>
      </c>
      <c r="AX185" s="183" t="s">
        <v>616</v>
      </c>
      <c r="AY185" s="183"/>
      <c r="AZ185" s="183" t="s">
        <v>639</v>
      </c>
      <c r="BA185" s="183" t="s">
        <v>640</v>
      </c>
      <c r="BB185" s="183" t="s">
        <v>616</v>
      </c>
    </row>
    <row r="186" spans="1:54" ht="12.75">
      <c r="A186" s="183" t="s">
        <v>356</v>
      </c>
      <c r="B186" s="183" t="s">
        <v>357</v>
      </c>
      <c r="C186" s="183" t="s">
        <v>358</v>
      </c>
      <c r="D186" s="183" t="s">
        <v>356</v>
      </c>
      <c r="E186" s="183" t="s">
        <v>357</v>
      </c>
      <c r="F186" s="183" t="s">
        <v>358</v>
      </c>
      <c r="G186" s="183"/>
      <c r="H186" s="183" t="s">
        <v>320</v>
      </c>
      <c r="I186" s="183" t="s">
        <v>321</v>
      </c>
      <c r="J186" s="183" t="s">
        <v>322</v>
      </c>
      <c r="K186" s="183"/>
      <c r="L186" s="183" t="s">
        <v>320</v>
      </c>
      <c r="M186" s="183" t="s">
        <v>321</v>
      </c>
      <c r="N186" s="183" t="s">
        <v>322</v>
      </c>
      <c r="O186" s="183"/>
      <c r="P186" s="183" t="s">
        <v>320</v>
      </c>
      <c r="Q186" s="183" t="s">
        <v>321</v>
      </c>
      <c r="R186" s="183" t="s">
        <v>322</v>
      </c>
      <c r="S186" s="183"/>
      <c r="T186" s="183" t="s">
        <v>225</v>
      </c>
      <c r="U186" s="183" t="s">
        <v>226</v>
      </c>
      <c r="V186" s="183" t="s">
        <v>227</v>
      </c>
      <c r="W186" s="183"/>
      <c r="X186" s="183" t="s">
        <v>371</v>
      </c>
      <c r="Y186" s="183" t="s">
        <v>372</v>
      </c>
      <c r="Z186" s="183" t="s">
        <v>373</v>
      </c>
      <c r="AA186" s="183"/>
      <c r="AB186" s="183" t="s">
        <v>225</v>
      </c>
      <c r="AC186" s="183" t="s">
        <v>226</v>
      </c>
      <c r="AD186" s="183" t="s">
        <v>227</v>
      </c>
      <c r="AE186" s="183"/>
      <c r="AF186" s="183" t="s">
        <v>371</v>
      </c>
      <c r="AG186" s="183" t="s">
        <v>372</v>
      </c>
      <c r="AH186" s="183" t="s">
        <v>373</v>
      </c>
      <c r="AI186" s="183"/>
      <c r="AJ186" s="183" t="s">
        <v>564</v>
      </c>
      <c r="AK186" s="183"/>
      <c r="AL186" s="183"/>
      <c r="AM186" s="183"/>
      <c r="AN186" s="183"/>
      <c r="AO186" s="183"/>
      <c r="AP186" s="183"/>
      <c r="AQ186" s="183"/>
      <c r="AR186" s="183" t="s">
        <v>225</v>
      </c>
      <c r="AS186" s="183" t="s">
        <v>226</v>
      </c>
      <c r="AT186" s="183" t="s">
        <v>227</v>
      </c>
      <c r="AU186" s="183"/>
      <c r="AV186" s="183" t="s">
        <v>320</v>
      </c>
      <c r="AW186" s="183" t="s">
        <v>321</v>
      </c>
      <c r="AX186" s="183" t="s">
        <v>322</v>
      </c>
      <c r="AY186" s="183"/>
      <c r="AZ186" s="183" t="s">
        <v>320</v>
      </c>
      <c r="BA186" s="183" t="s">
        <v>321</v>
      </c>
      <c r="BB186" s="183" t="s">
        <v>322</v>
      </c>
    </row>
    <row r="187" spans="1:54" ht="12.75">
      <c r="A187" s="183" t="s">
        <v>612</v>
      </c>
      <c r="B187" s="183" t="s">
        <v>613</v>
      </c>
      <c r="C187" s="183" t="s">
        <v>286</v>
      </c>
      <c r="D187" s="183" t="s">
        <v>612</v>
      </c>
      <c r="E187" s="183" t="s">
        <v>613</v>
      </c>
      <c r="F187" s="183" t="s">
        <v>286</v>
      </c>
      <c r="G187" s="183"/>
      <c r="H187" s="183" t="s">
        <v>605</v>
      </c>
      <c r="I187" s="183" t="s">
        <v>348</v>
      </c>
      <c r="J187" s="183" t="s">
        <v>316</v>
      </c>
      <c r="K187" s="183"/>
      <c r="L187" s="183" t="s">
        <v>605</v>
      </c>
      <c r="M187" s="183" t="s">
        <v>348</v>
      </c>
      <c r="N187" s="183" t="s">
        <v>316</v>
      </c>
      <c r="O187" s="183"/>
      <c r="P187" s="183" t="s">
        <v>605</v>
      </c>
      <c r="Q187" s="183" t="s">
        <v>348</v>
      </c>
      <c r="R187" s="183" t="s">
        <v>316</v>
      </c>
      <c r="S187" s="183"/>
      <c r="T187" s="183" t="s">
        <v>371</v>
      </c>
      <c r="U187" s="183" t="s">
        <v>372</v>
      </c>
      <c r="V187" s="183" t="s">
        <v>373</v>
      </c>
      <c r="W187" s="183"/>
      <c r="X187" s="183" t="s">
        <v>228</v>
      </c>
      <c r="Y187" s="183" t="s">
        <v>229</v>
      </c>
      <c r="Z187" s="183" t="s">
        <v>230</v>
      </c>
      <c r="AA187" s="183"/>
      <c r="AB187" s="183" t="s">
        <v>371</v>
      </c>
      <c r="AC187" s="183" t="s">
        <v>372</v>
      </c>
      <c r="AD187" s="183" t="s">
        <v>373</v>
      </c>
      <c r="AE187" s="183"/>
      <c r="AF187" s="183" t="s">
        <v>228</v>
      </c>
      <c r="AG187" s="183" t="s">
        <v>229</v>
      </c>
      <c r="AH187" s="183" t="s">
        <v>230</v>
      </c>
      <c r="AI187" s="183"/>
      <c r="AJ187" s="183" t="s">
        <v>356</v>
      </c>
      <c r="AK187" s="183" t="s">
        <v>357</v>
      </c>
      <c r="AL187" s="183" t="s">
        <v>358</v>
      </c>
      <c r="AM187" s="183"/>
      <c r="AN187" s="183"/>
      <c r="AO187" s="183"/>
      <c r="AP187" s="183"/>
      <c r="AQ187" s="183"/>
      <c r="AR187" s="183" t="s">
        <v>371</v>
      </c>
      <c r="AS187" s="183" t="s">
        <v>372</v>
      </c>
      <c r="AT187" s="183" t="s">
        <v>373</v>
      </c>
      <c r="AU187" s="183"/>
      <c r="AV187" s="183" t="s">
        <v>605</v>
      </c>
      <c r="AW187" s="183" t="s">
        <v>348</v>
      </c>
      <c r="AX187" s="183" t="s">
        <v>316</v>
      </c>
      <c r="AY187" s="183"/>
      <c r="AZ187" s="183" t="s">
        <v>605</v>
      </c>
      <c r="BA187" s="183" t="s">
        <v>348</v>
      </c>
      <c r="BB187" s="183" t="s">
        <v>316</v>
      </c>
    </row>
    <row r="188" spans="1:54" ht="12.75">
      <c r="A188" s="183" t="s">
        <v>359</v>
      </c>
      <c r="B188" s="183" t="s">
        <v>360</v>
      </c>
      <c r="C188" s="183" t="s">
        <v>259</v>
      </c>
      <c r="D188" s="183" t="s">
        <v>359</v>
      </c>
      <c r="E188" s="183" t="s">
        <v>360</v>
      </c>
      <c r="F188" s="183" t="s">
        <v>259</v>
      </c>
      <c r="G188" s="183"/>
      <c r="H188" s="183" t="s">
        <v>323</v>
      </c>
      <c r="I188" s="183" t="s">
        <v>324</v>
      </c>
      <c r="J188" s="183" t="s">
        <v>325</v>
      </c>
      <c r="K188" s="183"/>
      <c r="L188" s="183" t="s">
        <v>323</v>
      </c>
      <c r="M188" s="183" t="s">
        <v>324</v>
      </c>
      <c r="N188" s="183" t="s">
        <v>325</v>
      </c>
      <c r="O188" s="183"/>
      <c r="P188" s="183" t="s">
        <v>323</v>
      </c>
      <c r="Q188" s="183" t="s">
        <v>324</v>
      </c>
      <c r="R188" s="183" t="s">
        <v>325</v>
      </c>
      <c r="S188" s="183"/>
      <c r="T188" s="183" t="s">
        <v>228</v>
      </c>
      <c r="U188" s="183" t="s">
        <v>229</v>
      </c>
      <c r="V188" s="183" t="s">
        <v>230</v>
      </c>
      <c r="W188" s="183"/>
      <c r="X188" s="183" t="s">
        <v>231</v>
      </c>
      <c r="Y188" s="183" t="s">
        <v>232</v>
      </c>
      <c r="Z188" s="183" t="s">
        <v>233</v>
      </c>
      <c r="AA188" s="183"/>
      <c r="AB188" s="183" t="s">
        <v>228</v>
      </c>
      <c r="AC188" s="183" t="s">
        <v>229</v>
      </c>
      <c r="AD188" s="183" t="s">
        <v>230</v>
      </c>
      <c r="AE188" s="183"/>
      <c r="AF188" s="183" t="s">
        <v>231</v>
      </c>
      <c r="AG188" s="183" t="s">
        <v>232</v>
      </c>
      <c r="AH188" s="183" t="s">
        <v>233</v>
      </c>
      <c r="AI188" s="183"/>
      <c r="AJ188" s="183" t="s">
        <v>612</v>
      </c>
      <c r="AK188" s="183" t="s">
        <v>613</v>
      </c>
      <c r="AL188" s="183" t="s">
        <v>286</v>
      </c>
      <c r="AM188" s="183"/>
      <c r="AN188" s="183"/>
      <c r="AO188" s="183"/>
      <c r="AP188" s="183"/>
      <c r="AQ188" s="183"/>
      <c r="AR188" s="183" t="s">
        <v>228</v>
      </c>
      <c r="AS188" s="183" t="s">
        <v>229</v>
      </c>
      <c r="AT188" s="183" t="s">
        <v>230</v>
      </c>
      <c r="AU188" s="183"/>
      <c r="AV188" s="183" t="s">
        <v>323</v>
      </c>
      <c r="AW188" s="183" t="s">
        <v>324</v>
      </c>
      <c r="AX188" s="183" t="s">
        <v>325</v>
      </c>
      <c r="AY188" s="183"/>
      <c r="AZ188" s="183" t="s">
        <v>323</v>
      </c>
      <c r="BA188" s="183" t="s">
        <v>324</v>
      </c>
      <c r="BB188" s="183" t="s">
        <v>325</v>
      </c>
    </row>
    <row r="189" spans="1:54" ht="12.75">
      <c r="A189" s="183" t="s">
        <v>361</v>
      </c>
      <c r="B189" s="183" t="s">
        <v>362</v>
      </c>
      <c r="C189" s="183" t="s">
        <v>335</v>
      </c>
      <c r="D189" s="183" t="s">
        <v>361</v>
      </c>
      <c r="E189" s="183" t="s">
        <v>362</v>
      </c>
      <c r="F189" s="183" t="s">
        <v>335</v>
      </c>
      <c r="G189" s="183"/>
      <c r="H189" s="183" t="s">
        <v>344</v>
      </c>
      <c r="I189" s="183" t="s">
        <v>345</v>
      </c>
      <c r="J189" s="183" t="s">
        <v>346</v>
      </c>
      <c r="K189" s="183"/>
      <c r="L189" s="183" t="s">
        <v>344</v>
      </c>
      <c r="M189" s="183" t="s">
        <v>345</v>
      </c>
      <c r="N189" s="183" t="s">
        <v>346</v>
      </c>
      <c r="O189" s="183"/>
      <c r="P189" s="183" t="s">
        <v>344</v>
      </c>
      <c r="Q189" s="183" t="s">
        <v>345</v>
      </c>
      <c r="R189" s="183" t="s">
        <v>346</v>
      </c>
      <c r="S189" s="183"/>
      <c r="T189" s="183" t="s">
        <v>231</v>
      </c>
      <c r="U189" s="183" t="s">
        <v>232</v>
      </c>
      <c r="V189" s="183" t="s">
        <v>233</v>
      </c>
      <c r="W189" s="183"/>
      <c r="X189" s="183" t="s">
        <v>234</v>
      </c>
      <c r="Y189" s="183" t="s">
        <v>235</v>
      </c>
      <c r="Z189" s="183" t="s">
        <v>236</v>
      </c>
      <c r="AA189" s="183"/>
      <c r="AB189" s="183" t="s">
        <v>231</v>
      </c>
      <c r="AC189" s="183" t="s">
        <v>232</v>
      </c>
      <c r="AD189" s="183" t="s">
        <v>233</v>
      </c>
      <c r="AE189" s="183"/>
      <c r="AF189" s="183" t="s">
        <v>234</v>
      </c>
      <c r="AG189" s="183" t="s">
        <v>235</v>
      </c>
      <c r="AH189" s="183" t="s">
        <v>236</v>
      </c>
      <c r="AI189" s="183"/>
      <c r="AJ189" s="183" t="s">
        <v>359</v>
      </c>
      <c r="AK189" s="183" t="s">
        <v>360</v>
      </c>
      <c r="AL189" s="183" t="s">
        <v>259</v>
      </c>
      <c r="AM189" s="183"/>
      <c r="AN189" s="183"/>
      <c r="AO189" s="183"/>
      <c r="AP189" s="183"/>
      <c r="AQ189" s="183"/>
      <c r="AR189" s="183" t="s">
        <v>231</v>
      </c>
      <c r="AS189" s="183" t="s">
        <v>232</v>
      </c>
      <c r="AT189" s="183" t="s">
        <v>233</v>
      </c>
      <c r="AU189" s="183"/>
      <c r="AV189" s="183" t="s">
        <v>344</v>
      </c>
      <c r="AW189" s="183" t="s">
        <v>345</v>
      </c>
      <c r="AX189" s="183" t="s">
        <v>346</v>
      </c>
      <c r="AY189" s="183"/>
      <c r="AZ189" s="183" t="s">
        <v>344</v>
      </c>
      <c r="BA189" s="183" t="s">
        <v>345</v>
      </c>
      <c r="BB189" s="183" t="s">
        <v>346</v>
      </c>
    </row>
    <row r="190" spans="1:54" ht="12.75">
      <c r="A190" s="183" t="s">
        <v>363</v>
      </c>
      <c r="B190" s="183" t="s">
        <v>364</v>
      </c>
      <c r="C190" s="183" t="s">
        <v>365</v>
      </c>
      <c r="D190" s="183" t="s">
        <v>363</v>
      </c>
      <c r="E190" s="183" t="s">
        <v>364</v>
      </c>
      <c r="F190" s="183" t="s">
        <v>365</v>
      </c>
      <c r="G190" s="183"/>
      <c r="H190" s="183" t="s">
        <v>326</v>
      </c>
      <c r="I190" s="183" t="s">
        <v>327</v>
      </c>
      <c r="J190" s="183" t="s">
        <v>328</v>
      </c>
      <c r="K190" s="183"/>
      <c r="L190" s="183" t="s">
        <v>326</v>
      </c>
      <c r="M190" s="183" t="s">
        <v>327</v>
      </c>
      <c r="N190" s="183" t="s">
        <v>328</v>
      </c>
      <c r="O190" s="183"/>
      <c r="P190" s="183" t="s">
        <v>326</v>
      </c>
      <c r="Q190" s="183" t="s">
        <v>327</v>
      </c>
      <c r="R190" s="183" t="s">
        <v>328</v>
      </c>
      <c r="S190" s="183"/>
      <c r="T190" s="183" t="s">
        <v>234</v>
      </c>
      <c r="U190" s="183" t="s">
        <v>235</v>
      </c>
      <c r="V190" s="183" t="s">
        <v>236</v>
      </c>
      <c r="W190" s="183"/>
      <c r="X190" s="183" t="s">
        <v>237</v>
      </c>
      <c r="Y190" s="183" t="s">
        <v>238</v>
      </c>
      <c r="Z190" s="183" t="s">
        <v>217</v>
      </c>
      <c r="AA190" s="183"/>
      <c r="AB190" s="183" t="s">
        <v>234</v>
      </c>
      <c r="AC190" s="183" t="s">
        <v>235</v>
      </c>
      <c r="AD190" s="183" t="s">
        <v>236</v>
      </c>
      <c r="AE190" s="183"/>
      <c r="AF190" s="183" t="s">
        <v>237</v>
      </c>
      <c r="AG190" s="183" t="s">
        <v>238</v>
      </c>
      <c r="AH190" s="183" t="s">
        <v>217</v>
      </c>
      <c r="AI190" s="183"/>
      <c r="AJ190" s="183" t="s">
        <v>361</v>
      </c>
      <c r="AK190" s="183" t="s">
        <v>362</v>
      </c>
      <c r="AL190" s="183" t="s">
        <v>335</v>
      </c>
      <c r="AM190" s="183"/>
      <c r="AN190" s="183"/>
      <c r="AO190" s="183"/>
      <c r="AP190" s="183"/>
      <c r="AQ190" s="183"/>
      <c r="AR190" s="183" t="s">
        <v>234</v>
      </c>
      <c r="AS190" s="183" t="s">
        <v>235</v>
      </c>
      <c r="AT190" s="183" t="s">
        <v>236</v>
      </c>
      <c r="AU190" s="183"/>
      <c r="AV190" s="183" t="s">
        <v>326</v>
      </c>
      <c r="AW190" s="183" t="s">
        <v>327</v>
      </c>
      <c r="AX190" s="183" t="s">
        <v>328</v>
      </c>
      <c r="AY190" s="183"/>
      <c r="AZ190" s="183" t="s">
        <v>326</v>
      </c>
      <c r="BA190" s="183" t="s">
        <v>327</v>
      </c>
      <c r="BB190" s="183" t="s">
        <v>328</v>
      </c>
    </row>
    <row r="191" spans="1:54" ht="12.75">
      <c r="A191" s="183" t="s">
        <v>366</v>
      </c>
      <c r="B191" s="183" t="s">
        <v>367</v>
      </c>
      <c r="C191" s="183" t="s">
        <v>224</v>
      </c>
      <c r="D191" s="183" t="s">
        <v>366</v>
      </c>
      <c r="E191" s="183" t="s">
        <v>367</v>
      </c>
      <c r="F191" s="183" t="s">
        <v>224</v>
      </c>
      <c r="G191" s="183"/>
      <c r="H191" s="183" t="s">
        <v>329</v>
      </c>
      <c r="I191" s="183" t="s">
        <v>330</v>
      </c>
      <c r="J191" s="183" t="s">
        <v>331</v>
      </c>
      <c r="K191" s="183"/>
      <c r="L191" s="183" t="s">
        <v>329</v>
      </c>
      <c r="M191" s="183" t="s">
        <v>330</v>
      </c>
      <c r="N191" s="183" t="s">
        <v>331</v>
      </c>
      <c r="O191" s="183"/>
      <c r="P191" s="183" t="s">
        <v>329</v>
      </c>
      <c r="Q191" s="183" t="s">
        <v>330</v>
      </c>
      <c r="R191" s="183" t="s">
        <v>331</v>
      </c>
      <c r="S191" s="183"/>
      <c r="T191" s="183" t="s">
        <v>237</v>
      </c>
      <c r="U191" s="183" t="s">
        <v>238</v>
      </c>
      <c r="V191" s="183" t="s">
        <v>217</v>
      </c>
      <c r="W191" s="183"/>
      <c r="X191" s="183" t="s">
        <v>239</v>
      </c>
      <c r="Y191" s="183" t="s">
        <v>240</v>
      </c>
      <c r="Z191" s="183" t="s">
        <v>241</v>
      </c>
      <c r="AA191" s="183"/>
      <c r="AB191" s="183" t="s">
        <v>237</v>
      </c>
      <c r="AC191" s="183" t="s">
        <v>238</v>
      </c>
      <c r="AD191" s="183" t="s">
        <v>217</v>
      </c>
      <c r="AE191" s="183"/>
      <c r="AF191" s="183" t="s">
        <v>239</v>
      </c>
      <c r="AG191" s="183" t="s">
        <v>240</v>
      </c>
      <c r="AH191" s="183" t="s">
        <v>241</v>
      </c>
      <c r="AI191" s="183"/>
      <c r="AJ191" s="183" t="s">
        <v>219</v>
      </c>
      <c r="AK191" s="183" t="s">
        <v>220</v>
      </c>
      <c r="AL191" s="183" t="s">
        <v>221</v>
      </c>
      <c r="AM191" s="183"/>
      <c r="AN191" s="183"/>
      <c r="AO191" s="183"/>
      <c r="AP191" s="183"/>
      <c r="AQ191" s="183"/>
      <c r="AR191" s="183" t="s">
        <v>237</v>
      </c>
      <c r="AS191" s="183" t="s">
        <v>238</v>
      </c>
      <c r="AT191" s="183" t="s">
        <v>217</v>
      </c>
      <c r="AU191" s="183"/>
      <c r="AV191" s="183" t="s">
        <v>329</v>
      </c>
      <c r="AW191" s="183" t="s">
        <v>330</v>
      </c>
      <c r="AX191" s="183" t="s">
        <v>331</v>
      </c>
      <c r="AY191" s="183"/>
      <c r="AZ191" s="183" t="s">
        <v>329</v>
      </c>
      <c r="BA191" s="183" t="s">
        <v>330</v>
      </c>
      <c r="BB191" s="183" t="s">
        <v>331</v>
      </c>
    </row>
    <row r="192" spans="1:54" ht="12.75">
      <c r="A192" s="183" t="s">
        <v>371</v>
      </c>
      <c r="B192" s="183" t="s">
        <v>372</v>
      </c>
      <c r="C192" s="183" t="s">
        <v>373</v>
      </c>
      <c r="D192" s="183" t="s">
        <v>371</v>
      </c>
      <c r="E192" s="183" t="s">
        <v>372</v>
      </c>
      <c r="F192" s="183" t="s">
        <v>373</v>
      </c>
      <c r="G192" s="183"/>
      <c r="H192" s="183" t="s">
        <v>332</v>
      </c>
      <c r="I192" s="183" t="s">
        <v>333</v>
      </c>
      <c r="J192" s="183" t="s">
        <v>286</v>
      </c>
      <c r="K192" s="183"/>
      <c r="L192" s="183" t="s">
        <v>332</v>
      </c>
      <c r="M192" s="183" t="s">
        <v>333</v>
      </c>
      <c r="N192" s="183" t="s">
        <v>286</v>
      </c>
      <c r="O192" s="183"/>
      <c r="P192" s="183" t="s">
        <v>332</v>
      </c>
      <c r="Q192" s="183" t="s">
        <v>333</v>
      </c>
      <c r="R192" s="183" t="s">
        <v>286</v>
      </c>
      <c r="S192" s="183"/>
      <c r="T192" s="183" t="s">
        <v>239</v>
      </c>
      <c r="U192" s="183" t="s">
        <v>240</v>
      </c>
      <c r="V192" s="183" t="s">
        <v>241</v>
      </c>
      <c r="W192" s="183"/>
      <c r="X192" s="183" t="s">
        <v>242</v>
      </c>
      <c r="Y192" s="183" t="s">
        <v>243</v>
      </c>
      <c r="Z192" s="183" t="s">
        <v>244</v>
      </c>
      <c r="AA192" s="183"/>
      <c r="AB192" s="183" t="s">
        <v>239</v>
      </c>
      <c r="AC192" s="183" t="s">
        <v>240</v>
      </c>
      <c r="AD192" s="183" t="s">
        <v>241</v>
      </c>
      <c r="AE192" s="183"/>
      <c r="AF192" s="183" t="s">
        <v>242</v>
      </c>
      <c r="AG192" s="183" t="s">
        <v>243</v>
      </c>
      <c r="AH192" s="183" t="s">
        <v>244</v>
      </c>
      <c r="AI192" s="183"/>
      <c r="AJ192" s="183" t="s">
        <v>222</v>
      </c>
      <c r="AK192" s="183" t="s">
        <v>223</v>
      </c>
      <c r="AL192" s="183" t="s">
        <v>224</v>
      </c>
      <c r="AM192" s="183"/>
      <c r="AN192" s="183"/>
      <c r="AO192" s="183"/>
      <c r="AP192" s="183"/>
      <c r="AQ192" s="183"/>
      <c r="AR192" s="183" t="s">
        <v>239</v>
      </c>
      <c r="AS192" s="183" t="s">
        <v>240</v>
      </c>
      <c r="AT192" s="183" t="s">
        <v>241</v>
      </c>
      <c r="AU192" s="183"/>
      <c r="AV192" s="183" t="s">
        <v>332</v>
      </c>
      <c r="AW192" s="183" t="s">
        <v>333</v>
      </c>
      <c r="AX192" s="183" t="s">
        <v>286</v>
      </c>
      <c r="AY192" s="183"/>
      <c r="AZ192" s="183" t="s">
        <v>332</v>
      </c>
      <c r="BA192" s="183" t="s">
        <v>333</v>
      </c>
      <c r="BB192" s="183" t="s">
        <v>286</v>
      </c>
    </row>
    <row r="193" spans="1:54" ht="12.75">
      <c r="A193" s="183" t="s">
        <v>374</v>
      </c>
      <c r="B193" s="183" t="s">
        <v>375</v>
      </c>
      <c r="C193" s="183" t="s">
        <v>272</v>
      </c>
      <c r="D193" s="183" t="s">
        <v>374</v>
      </c>
      <c r="E193" s="183" t="s">
        <v>375</v>
      </c>
      <c r="F193" s="183" t="s">
        <v>272</v>
      </c>
      <c r="G193" s="183"/>
      <c r="H193" s="183" t="s">
        <v>641</v>
      </c>
      <c r="I193" s="183" t="s">
        <v>334</v>
      </c>
      <c r="J193" s="183" t="s">
        <v>335</v>
      </c>
      <c r="K193" s="183"/>
      <c r="L193" s="183" t="s">
        <v>641</v>
      </c>
      <c r="M193" s="183" t="s">
        <v>334</v>
      </c>
      <c r="N193" s="183" t="s">
        <v>335</v>
      </c>
      <c r="O193" s="183"/>
      <c r="P193" s="183" t="s">
        <v>641</v>
      </c>
      <c r="Q193" s="183" t="s">
        <v>334</v>
      </c>
      <c r="R193" s="183" t="s">
        <v>335</v>
      </c>
      <c r="S193" s="183"/>
      <c r="T193" s="183" t="s">
        <v>242</v>
      </c>
      <c r="U193" s="183" t="s">
        <v>243</v>
      </c>
      <c r="V193" s="183" t="s">
        <v>244</v>
      </c>
      <c r="W193" s="183"/>
      <c r="X193" s="183" t="s">
        <v>545</v>
      </c>
      <c r="Y193" s="183" t="s">
        <v>546</v>
      </c>
      <c r="Z193" s="183" t="s">
        <v>378</v>
      </c>
      <c r="AA193" s="183"/>
      <c r="AB193" s="183" t="s">
        <v>242</v>
      </c>
      <c r="AC193" s="183" t="s">
        <v>243</v>
      </c>
      <c r="AD193" s="183" t="s">
        <v>244</v>
      </c>
      <c r="AE193" s="183"/>
      <c r="AF193" s="183" t="s">
        <v>545</v>
      </c>
      <c r="AG193" s="183" t="s">
        <v>546</v>
      </c>
      <c r="AH193" s="183" t="s">
        <v>378</v>
      </c>
      <c r="AI193" s="183"/>
      <c r="AJ193" s="183" t="s">
        <v>363</v>
      </c>
      <c r="AK193" s="183" t="s">
        <v>364</v>
      </c>
      <c r="AL193" s="183" t="s">
        <v>365</v>
      </c>
      <c r="AM193" s="183"/>
      <c r="AN193" s="183"/>
      <c r="AO193" s="183"/>
      <c r="AP193" s="183"/>
      <c r="AQ193" s="183"/>
      <c r="AR193" s="183" t="s">
        <v>242</v>
      </c>
      <c r="AS193" s="183" t="s">
        <v>243</v>
      </c>
      <c r="AT193" s="183" t="s">
        <v>244</v>
      </c>
      <c r="AU193" s="183"/>
      <c r="AV193" s="183" t="s">
        <v>641</v>
      </c>
      <c r="AW193" s="183" t="s">
        <v>334</v>
      </c>
      <c r="AX193" s="183" t="s">
        <v>335</v>
      </c>
      <c r="AY193" s="183"/>
      <c r="AZ193" s="183" t="s">
        <v>641</v>
      </c>
      <c r="BA193" s="183" t="s">
        <v>334</v>
      </c>
      <c r="BB193" s="183" t="s">
        <v>335</v>
      </c>
    </row>
    <row r="194" spans="1:54" ht="12.75">
      <c r="A194" s="183" t="s">
        <v>368</v>
      </c>
      <c r="B194" s="183" t="s">
        <v>369</v>
      </c>
      <c r="C194" s="183" t="s">
        <v>370</v>
      </c>
      <c r="D194" s="183" t="s">
        <v>368</v>
      </c>
      <c r="E194" s="183" t="s">
        <v>369</v>
      </c>
      <c r="F194" s="183" t="s">
        <v>370</v>
      </c>
      <c r="G194" s="183"/>
      <c r="H194" s="183" t="s">
        <v>339</v>
      </c>
      <c r="I194" s="183" t="s">
        <v>340</v>
      </c>
      <c r="J194" s="183" t="s">
        <v>341</v>
      </c>
      <c r="K194" s="183"/>
      <c r="L194" s="183" t="s">
        <v>339</v>
      </c>
      <c r="M194" s="183" t="s">
        <v>340</v>
      </c>
      <c r="N194" s="183" t="s">
        <v>341</v>
      </c>
      <c r="O194" s="183"/>
      <c r="P194" s="183" t="s">
        <v>339</v>
      </c>
      <c r="Q194" s="183" t="s">
        <v>340</v>
      </c>
      <c r="R194" s="183" t="s">
        <v>341</v>
      </c>
      <c r="S194" s="183"/>
      <c r="T194" s="183" t="s">
        <v>545</v>
      </c>
      <c r="U194" s="183" t="s">
        <v>546</v>
      </c>
      <c r="V194" s="183" t="s">
        <v>378</v>
      </c>
      <c r="W194" s="183"/>
      <c r="X194" s="183" t="s">
        <v>245</v>
      </c>
      <c r="Y194" s="183" t="s">
        <v>246</v>
      </c>
      <c r="Z194" s="183" t="s">
        <v>247</v>
      </c>
      <c r="AA194" s="183"/>
      <c r="AB194" s="183" t="s">
        <v>545</v>
      </c>
      <c r="AC194" s="183" t="s">
        <v>546</v>
      </c>
      <c r="AD194" s="183" t="s">
        <v>378</v>
      </c>
      <c r="AE194" s="183"/>
      <c r="AF194" s="183" t="s">
        <v>245</v>
      </c>
      <c r="AG194" s="183" t="s">
        <v>246</v>
      </c>
      <c r="AH194" s="183" t="s">
        <v>247</v>
      </c>
      <c r="AI194" s="183"/>
      <c r="AJ194" s="183" t="s">
        <v>366</v>
      </c>
      <c r="AK194" s="183" t="s">
        <v>367</v>
      </c>
      <c r="AL194" s="183" t="s">
        <v>224</v>
      </c>
      <c r="AM194" s="183"/>
      <c r="AN194" s="183"/>
      <c r="AO194" s="183"/>
      <c r="AP194" s="183"/>
      <c r="AQ194" s="183"/>
      <c r="AR194" s="183" t="s">
        <v>545</v>
      </c>
      <c r="AS194" s="183" t="s">
        <v>546</v>
      </c>
      <c r="AT194" s="183" t="s">
        <v>378</v>
      </c>
      <c r="AU194" s="183"/>
      <c r="AV194" s="183" t="s">
        <v>339</v>
      </c>
      <c r="AW194" s="183" t="s">
        <v>340</v>
      </c>
      <c r="AX194" s="183" t="s">
        <v>341</v>
      </c>
      <c r="AY194" s="183"/>
      <c r="AZ194" s="183" t="s">
        <v>339</v>
      </c>
      <c r="BA194" s="183" t="s">
        <v>340</v>
      </c>
      <c r="BB194" s="183" t="s">
        <v>341</v>
      </c>
    </row>
    <row r="195" spans="1:54" ht="12.75">
      <c r="A195" s="183" t="s">
        <v>646</v>
      </c>
      <c r="B195" s="183" t="s">
        <v>647</v>
      </c>
      <c r="C195" s="183" t="s">
        <v>648</v>
      </c>
      <c r="D195" s="183" t="s">
        <v>646</v>
      </c>
      <c r="E195" s="183" t="s">
        <v>647</v>
      </c>
      <c r="F195" s="183" t="s">
        <v>648</v>
      </c>
      <c r="G195" s="183"/>
      <c r="H195" s="183" t="s">
        <v>342</v>
      </c>
      <c r="I195" s="183" t="s">
        <v>343</v>
      </c>
      <c r="J195" s="183" t="s">
        <v>338</v>
      </c>
      <c r="K195" s="183"/>
      <c r="L195" s="183" t="s">
        <v>342</v>
      </c>
      <c r="M195" s="183" t="s">
        <v>343</v>
      </c>
      <c r="N195" s="183" t="s">
        <v>338</v>
      </c>
      <c r="O195" s="183"/>
      <c r="P195" s="183" t="s">
        <v>342</v>
      </c>
      <c r="Q195" s="183" t="s">
        <v>343</v>
      </c>
      <c r="R195" s="183" t="s">
        <v>338</v>
      </c>
      <c r="S195" s="183"/>
      <c r="T195" s="183" t="s">
        <v>245</v>
      </c>
      <c r="U195" s="183" t="s">
        <v>246</v>
      </c>
      <c r="V195" s="183" t="s">
        <v>247</v>
      </c>
      <c r="W195" s="183"/>
      <c r="X195" s="183" t="s">
        <v>248</v>
      </c>
      <c r="Y195" s="183" t="s">
        <v>249</v>
      </c>
      <c r="Z195" s="183" t="s">
        <v>250</v>
      </c>
      <c r="AA195" s="183"/>
      <c r="AB195" s="183" t="s">
        <v>245</v>
      </c>
      <c r="AC195" s="183" t="s">
        <v>246</v>
      </c>
      <c r="AD195" s="183" t="s">
        <v>247</v>
      </c>
      <c r="AE195" s="183"/>
      <c r="AF195" s="183" t="s">
        <v>248</v>
      </c>
      <c r="AG195" s="183" t="s">
        <v>249</v>
      </c>
      <c r="AH195" s="183" t="s">
        <v>250</v>
      </c>
      <c r="AI195" s="183"/>
      <c r="AJ195" s="183" t="s">
        <v>225</v>
      </c>
      <c r="AK195" s="183" t="s">
        <v>226</v>
      </c>
      <c r="AL195" s="183" t="s">
        <v>227</v>
      </c>
      <c r="AM195" s="183"/>
      <c r="AN195" s="183"/>
      <c r="AO195" s="183"/>
      <c r="AP195" s="183"/>
      <c r="AQ195" s="183"/>
      <c r="AR195" s="183" t="s">
        <v>245</v>
      </c>
      <c r="AS195" s="183" t="s">
        <v>246</v>
      </c>
      <c r="AT195" s="183" t="s">
        <v>247</v>
      </c>
      <c r="AU195" s="183"/>
      <c r="AV195" s="183" t="s">
        <v>342</v>
      </c>
      <c r="AW195" s="183" t="s">
        <v>343</v>
      </c>
      <c r="AX195" s="183" t="s">
        <v>338</v>
      </c>
      <c r="AY195" s="183"/>
      <c r="AZ195" s="183" t="s">
        <v>342</v>
      </c>
      <c r="BA195" s="183" t="s">
        <v>343</v>
      </c>
      <c r="BB195" s="183" t="s">
        <v>338</v>
      </c>
    </row>
    <row r="196" spans="1:54" ht="12.75">
      <c r="A196" s="183" t="s">
        <v>376</v>
      </c>
      <c r="B196" s="183" t="s">
        <v>377</v>
      </c>
      <c r="C196" s="183" t="s">
        <v>378</v>
      </c>
      <c r="D196" s="183" t="s">
        <v>376</v>
      </c>
      <c r="E196" s="183" t="s">
        <v>377</v>
      </c>
      <c r="F196" s="183" t="s">
        <v>378</v>
      </c>
      <c r="G196" s="183"/>
      <c r="H196" s="183" t="s">
        <v>336</v>
      </c>
      <c r="I196" s="183" t="s">
        <v>337</v>
      </c>
      <c r="J196" s="183" t="s">
        <v>338</v>
      </c>
      <c r="K196" s="183"/>
      <c r="L196" s="183" t="s">
        <v>336</v>
      </c>
      <c r="M196" s="183" t="s">
        <v>337</v>
      </c>
      <c r="N196" s="183" t="s">
        <v>338</v>
      </c>
      <c r="O196" s="183"/>
      <c r="P196" s="183" t="s">
        <v>336</v>
      </c>
      <c r="Q196" s="183" t="s">
        <v>337</v>
      </c>
      <c r="R196" s="183" t="s">
        <v>338</v>
      </c>
      <c r="S196" s="183"/>
      <c r="T196" s="183" t="s">
        <v>248</v>
      </c>
      <c r="U196" s="183" t="s">
        <v>249</v>
      </c>
      <c r="V196" s="183" t="s">
        <v>250</v>
      </c>
      <c r="W196" s="183"/>
      <c r="X196" s="183" t="s">
        <v>251</v>
      </c>
      <c r="Y196" s="183" t="s">
        <v>252</v>
      </c>
      <c r="Z196" s="183" t="s">
        <v>253</v>
      </c>
      <c r="AA196" s="183"/>
      <c r="AB196" s="183" t="s">
        <v>248</v>
      </c>
      <c r="AC196" s="183" t="s">
        <v>249</v>
      </c>
      <c r="AD196" s="183" t="s">
        <v>250</v>
      </c>
      <c r="AE196" s="183"/>
      <c r="AF196" s="183" t="s">
        <v>251</v>
      </c>
      <c r="AG196" s="183" t="s">
        <v>252</v>
      </c>
      <c r="AH196" s="183" t="s">
        <v>253</v>
      </c>
      <c r="AI196" s="183"/>
      <c r="AJ196" s="183" t="s">
        <v>371</v>
      </c>
      <c r="AK196" s="183" t="s">
        <v>372</v>
      </c>
      <c r="AL196" s="183" t="s">
        <v>373</v>
      </c>
      <c r="AM196" s="183"/>
      <c r="AN196" s="183"/>
      <c r="AO196" s="183"/>
      <c r="AP196" s="183"/>
      <c r="AQ196" s="183"/>
      <c r="AR196" s="183" t="s">
        <v>248</v>
      </c>
      <c r="AS196" s="183" t="s">
        <v>249</v>
      </c>
      <c r="AT196" s="183" t="s">
        <v>250</v>
      </c>
      <c r="AU196" s="183"/>
      <c r="AV196" s="183" t="s">
        <v>336</v>
      </c>
      <c r="AW196" s="183" t="s">
        <v>337</v>
      </c>
      <c r="AX196" s="183" t="s">
        <v>338</v>
      </c>
      <c r="AY196" s="183"/>
      <c r="AZ196" s="183" t="s">
        <v>336</v>
      </c>
      <c r="BA196" s="183" t="s">
        <v>337</v>
      </c>
      <c r="BB196" s="183" t="s">
        <v>338</v>
      </c>
    </row>
    <row r="197" spans="1:54" ht="12.75">
      <c r="A197" s="183" t="s">
        <v>379</v>
      </c>
      <c r="B197" s="183" t="s">
        <v>380</v>
      </c>
      <c r="C197" s="183" t="s">
        <v>283</v>
      </c>
      <c r="D197" s="183" t="s">
        <v>379</v>
      </c>
      <c r="E197" s="183" t="s">
        <v>380</v>
      </c>
      <c r="F197" s="183" t="s">
        <v>283</v>
      </c>
      <c r="G197" s="183"/>
      <c r="H197" s="183" t="s">
        <v>642</v>
      </c>
      <c r="I197" s="183" t="s">
        <v>633</v>
      </c>
      <c r="J197" s="183" t="s">
        <v>634</v>
      </c>
      <c r="K197" s="183"/>
      <c r="L197" s="183" t="s">
        <v>642</v>
      </c>
      <c r="M197" s="183" t="s">
        <v>633</v>
      </c>
      <c r="N197" s="183" t="s">
        <v>634</v>
      </c>
      <c r="O197" s="183"/>
      <c r="P197" s="183" t="s">
        <v>642</v>
      </c>
      <c r="Q197" s="183" t="s">
        <v>633</v>
      </c>
      <c r="R197" s="183" t="s">
        <v>634</v>
      </c>
      <c r="S197" s="183"/>
      <c r="T197" s="183" t="s">
        <v>251</v>
      </c>
      <c r="U197" s="183" t="s">
        <v>252</v>
      </c>
      <c r="V197" s="183" t="s">
        <v>253</v>
      </c>
      <c r="W197" s="183"/>
      <c r="X197" s="183" t="s">
        <v>401</v>
      </c>
      <c r="Y197" s="183" t="s">
        <v>402</v>
      </c>
      <c r="Z197" s="183" t="s">
        <v>403</v>
      </c>
      <c r="AA197" s="183"/>
      <c r="AB197" s="183" t="s">
        <v>251</v>
      </c>
      <c r="AC197" s="183" t="s">
        <v>252</v>
      </c>
      <c r="AD197" s="183" t="s">
        <v>253</v>
      </c>
      <c r="AE197" s="183"/>
      <c r="AF197" s="183" t="s">
        <v>401</v>
      </c>
      <c r="AG197" s="183" t="s">
        <v>402</v>
      </c>
      <c r="AH197" s="183" t="s">
        <v>403</v>
      </c>
      <c r="AI197" s="183"/>
      <c r="AJ197" s="183" t="s">
        <v>371</v>
      </c>
      <c r="AK197" s="183" t="s">
        <v>372</v>
      </c>
      <c r="AL197" s="183" t="s">
        <v>373</v>
      </c>
      <c r="AM197" s="183"/>
      <c r="AN197" s="183"/>
      <c r="AO197" s="183"/>
      <c r="AP197" s="183"/>
      <c r="AQ197" s="183"/>
      <c r="AR197" s="183" t="s">
        <v>251</v>
      </c>
      <c r="AS197" s="183" t="s">
        <v>252</v>
      </c>
      <c r="AT197" s="183" t="s">
        <v>253</v>
      </c>
      <c r="AU197" s="183"/>
      <c r="AV197" s="183" t="s">
        <v>642</v>
      </c>
      <c r="AW197" s="183" t="s">
        <v>633</v>
      </c>
      <c r="AX197" s="183" t="s">
        <v>634</v>
      </c>
      <c r="AY197" s="183"/>
      <c r="AZ197" s="183" t="s">
        <v>642</v>
      </c>
      <c r="BA197" s="183" t="s">
        <v>633</v>
      </c>
      <c r="BB197" s="183" t="s">
        <v>634</v>
      </c>
    </row>
    <row r="198" spans="1:54" ht="12.75">
      <c r="A198" s="183" t="s">
        <v>381</v>
      </c>
      <c r="B198" s="183" t="s">
        <v>382</v>
      </c>
      <c r="C198" s="183" t="s">
        <v>383</v>
      </c>
      <c r="D198" s="183" t="s">
        <v>381</v>
      </c>
      <c r="E198" s="183" t="s">
        <v>382</v>
      </c>
      <c r="F198" s="183" t="s">
        <v>383</v>
      </c>
      <c r="G198" s="183"/>
      <c r="H198" s="183" t="s">
        <v>643</v>
      </c>
      <c r="I198" s="183" t="s">
        <v>644</v>
      </c>
      <c r="J198" s="183" t="s">
        <v>645</v>
      </c>
      <c r="K198" s="183"/>
      <c r="L198" s="183" t="s">
        <v>643</v>
      </c>
      <c r="M198" s="183" t="s">
        <v>644</v>
      </c>
      <c r="N198" s="183" t="s">
        <v>645</v>
      </c>
      <c r="O198" s="183"/>
      <c r="P198" s="183" t="s">
        <v>643</v>
      </c>
      <c r="Q198" s="183" t="s">
        <v>644</v>
      </c>
      <c r="R198" s="183" t="s">
        <v>645</v>
      </c>
      <c r="S198" s="183"/>
      <c r="T198" s="183" t="s">
        <v>401</v>
      </c>
      <c r="U198" s="183" t="s">
        <v>402</v>
      </c>
      <c r="V198" s="183" t="s">
        <v>403</v>
      </c>
      <c r="W198" s="183"/>
      <c r="X198" s="183" t="s">
        <v>254</v>
      </c>
      <c r="Y198" s="183" t="s">
        <v>255</v>
      </c>
      <c r="Z198" s="183" t="s">
        <v>256</v>
      </c>
      <c r="AA198" s="183"/>
      <c r="AB198" s="183" t="s">
        <v>401</v>
      </c>
      <c r="AC198" s="183" t="s">
        <v>402</v>
      </c>
      <c r="AD198" s="183" t="s">
        <v>403</v>
      </c>
      <c r="AE198" s="183"/>
      <c r="AF198" s="183" t="s">
        <v>254</v>
      </c>
      <c r="AG198" s="183" t="s">
        <v>255</v>
      </c>
      <c r="AH198" s="183" t="s">
        <v>256</v>
      </c>
      <c r="AI198" s="183"/>
      <c r="AJ198" s="183" t="s">
        <v>228</v>
      </c>
      <c r="AK198" s="183" t="s">
        <v>229</v>
      </c>
      <c r="AL198" s="183" t="s">
        <v>230</v>
      </c>
      <c r="AM198" s="183"/>
      <c r="AN198" s="183"/>
      <c r="AO198" s="183"/>
      <c r="AP198" s="183"/>
      <c r="AQ198" s="183"/>
      <c r="AR198" s="183" t="s">
        <v>401</v>
      </c>
      <c r="AS198" s="183" t="s">
        <v>402</v>
      </c>
      <c r="AT198" s="183" t="s">
        <v>403</v>
      </c>
      <c r="AU198" s="183"/>
      <c r="AV198" s="183" t="s">
        <v>643</v>
      </c>
      <c r="AW198" s="183" t="s">
        <v>644</v>
      </c>
      <c r="AX198" s="183" t="s">
        <v>645</v>
      </c>
      <c r="AY198" s="183"/>
      <c r="AZ198" s="183" t="s">
        <v>643</v>
      </c>
      <c r="BA198" s="183" t="s">
        <v>644</v>
      </c>
      <c r="BB198" s="183" t="s">
        <v>645</v>
      </c>
    </row>
    <row r="199" spans="1:54" ht="12.75">
      <c r="A199" s="183" t="s">
        <v>384</v>
      </c>
      <c r="B199" s="183" t="s">
        <v>385</v>
      </c>
      <c r="C199" s="183" t="s">
        <v>386</v>
      </c>
      <c r="D199" s="183" t="s">
        <v>384</v>
      </c>
      <c r="E199" s="183" t="s">
        <v>385</v>
      </c>
      <c r="F199" s="183" t="s">
        <v>386</v>
      </c>
      <c r="G199" s="183"/>
      <c r="H199" s="183" t="s">
        <v>347</v>
      </c>
      <c r="I199" s="183" t="s">
        <v>348</v>
      </c>
      <c r="J199" s="183" t="s">
        <v>349</v>
      </c>
      <c r="K199" s="183"/>
      <c r="L199" s="183" t="s">
        <v>347</v>
      </c>
      <c r="M199" s="183" t="s">
        <v>348</v>
      </c>
      <c r="N199" s="183" t="s">
        <v>349</v>
      </c>
      <c r="O199" s="183"/>
      <c r="P199" s="183" t="s">
        <v>568</v>
      </c>
      <c r="Q199" s="183"/>
      <c r="R199" s="183"/>
      <c r="S199" s="183"/>
      <c r="T199" s="183" t="s">
        <v>254</v>
      </c>
      <c r="U199" s="183" t="s">
        <v>255</v>
      </c>
      <c r="V199" s="183" t="s">
        <v>256</v>
      </c>
      <c r="W199" s="183"/>
      <c r="X199" s="183" t="s">
        <v>611</v>
      </c>
      <c r="Y199" s="183" t="s">
        <v>260</v>
      </c>
      <c r="Z199" s="183" t="s">
        <v>261</v>
      </c>
      <c r="AA199" s="183"/>
      <c r="AB199" s="183" t="s">
        <v>254</v>
      </c>
      <c r="AC199" s="183" t="s">
        <v>255</v>
      </c>
      <c r="AD199" s="183" t="s">
        <v>256</v>
      </c>
      <c r="AE199" s="183"/>
      <c r="AF199" s="183" t="s">
        <v>611</v>
      </c>
      <c r="AG199" s="183" t="s">
        <v>260</v>
      </c>
      <c r="AH199" s="183" t="s">
        <v>261</v>
      </c>
      <c r="AI199" s="183"/>
      <c r="AJ199" s="183" t="s">
        <v>374</v>
      </c>
      <c r="AK199" s="183" t="s">
        <v>375</v>
      </c>
      <c r="AL199" s="183" t="s">
        <v>272</v>
      </c>
      <c r="AM199" s="183"/>
      <c r="AN199" s="183"/>
      <c r="AO199" s="183"/>
      <c r="AP199" s="183"/>
      <c r="AQ199" s="183"/>
      <c r="AR199" s="183" t="s">
        <v>254</v>
      </c>
      <c r="AS199" s="183" t="s">
        <v>255</v>
      </c>
      <c r="AT199" s="183" t="s">
        <v>256</v>
      </c>
      <c r="AU199" s="183"/>
      <c r="AV199" s="183" t="s">
        <v>570</v>
      </c>
      <c r="AW199" s="183"/>
      <c r="AX199" s="183"/>
      <c r="AY199" s="183"/>
      <c r="AZ199" s="183" t="s">
        <v>571</v>
      </c>
      <c r="BA199" s="183"/>
      <c r="BB199" s="183"/>
    </row>
    <row r="200" spans="1:54" ht="12.75">
      <c r="A200" s="183" t="s">
        <v>387</v>
      </c>
      <c r="B200" s="183" t="s">
        <v>388</v>
      </c>
      <c r="C200" s="183" t="s">
        <v>272</v>
      </c>
      <c r="D200" s="183" t="s">
        <v>387</v>
      </c>
      <c r="E200" s="183" t="s">
        <v>388</v>
      </c>
      <c r="F200" s="183" t="s">
        <v>272</v>
      </c>
      <c r="G200" s="183"/>
      <c r="H200" s="183"/>
      <c r="I200" s="183"/>
      <c r="J200" s="183"/>
      <c r="K200" s="183"/>
      <c r="L200" s="183"/>
      <c r="M200" s="183"/>
      <c r="N200" s="183"/>
      <c r="O200" s="183"/>
      <c r="P200" s="183" t="s">
        <v>347</v>
      </c>
      <c r="Q200" s="183" t="s">
        <v>348</v>
      </c>
      <c r="R200" s="183" t="s">
        <v>349</v>
      </c>
      <c r="S200" s="183"/>
      <c r="T200" s="183" t="s">
        <v>611</v>
      </c>
      <c r="U200" s="183" t="s">
        <v>260</v>
      </c>
      <c r="V200" s="183" t="s">
        <v>261</v>
      </c>
      <c r="W200" s="183"/>
      <c r="X200" s="183" t="s">
        <v>611</v>
      </c>
      <c r="Y200" s="183" t="s">
        <v>260</v>
      </c>
      <c r="Z200" s="183" t="s">
        <v>261</v>
      </c>
      <c r="AA200" s="183"/>
      <c r="AB200" s="183" t="s">
        <v>611</v>
      </c>
      <c r="AC200" s="183" t="s">
        <v>260</v>
      </c>
      <c r="AD200" s="183" t="s">
        <v>261</v>
      </c>
      <c r="AE200" s="183"/>
      <c r="AF200" s="183" t="s">
        <v>611</v>
      </c>
      <c r="AG200" s="183" t="s">
        <v>260</v>
      </c>
      <c r="AH200" s="183" t="s">
        <v>261</v>
      </c>
      <c r="AI200" s="183"/>
      <c r="AJ200" s="183" t="s">
        <v>368</v>
      </c>
      <c r="AK200" s="183" t="s">
        <v>369</v>
      </c>
      <c r="AL200" s="183" t="s">
        <v>370</v>
      </c>
      <c r="AM200" s="183"/>
      <c r="AN200" s="183"/>
      <c r="AO200" s="183"/>
      <c r="AP200" s="183"/>
      <c r="AQ200" s="183"/>
      <c r="AR200" s="183" t="s">
        <v>318</v>
      </c>
      <c r="AS200" s="183" t="s">
        <v>319</v>
      </c>
      <c r="AT200" s="183" t="s">
        <v>259</v>
      </c>
      <c r="AU200" s="183"/>
      <c r="AV200" s="183" t="s">
        <v>347</v>
      </c>
      <c r="AW200" s="183" t="s">
        <v>348</v>
      </c>
      <c r="AX200" s="183" t="s">
        <v>349</v>
      </c>
      <c r="AY200" s="183"/>
      <c r="AZ200" s="183" t="s">
        <v>347</v>
      </c>
      <c r="BA200" s="183" t="s">
        <v>348</v>
      </c>
      <c r="BB200" s="183" t="s">
        <v>349</v>
      </c>
    </row>
    <row r="201" spans="1:54" ht="12.75">
      <c r="A201" s="183" t="s">
        <v>389</v>
      </c>
      <c r="B201" s="183" t="s">
        <v>390</v>
      </c>
      <c r="C201" s="183" t="s">
        <v>272</v>
      </c>
      <c r="D201" s="183" t="s">
        <v>389</v>
      </c>
      <c r="E201" s="183" t="s">
        <v>390</v>
      </c>
      <c r="F201" s="183" t="s">
        <v>272</v>
      </c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 t="s">
        <v>611</v>
      </c>
      <c r="U201" s="183" t="s">
        <v>260</v>
      </c>
      <c r="V201" s="183" t="s">
        <v>261</v>
      </c>
      <c r="W201" s="183"/>
      <c r="X201" s="183" t="s">
        <v>257</v>
      </c>
      <c r="Y201" s="183" t="s">
        <v>258</v>
      </c>
      <c r="Z201" s="183" t="s">
        <v>259</v>
      </c>
      <c r="AA201" s="183"/>
      <c r="AB201" s="183" t="s">
        <v>611</v>
      </c>
      <c r="AC201" s="183" t="s">
        <v>260</v>
      </c>
      <c r="AD201" s="183" t="s">
        <v>261</v>
      </c>
      <c r="AE201" s="183"/>
      <c r="AF201" s="183" t="s">
        <v>257</v>
      </c>
      <c r="AG201" s="183" t="s">
        <v>258</v>
      </c>
      <c r="AH201" s="183" t="s">
        <v>259</v>
      </c>
      <c r="AI201" s="183"/>
      <c r="AJ201" s="183" t="s">
        <v>231</v>
      </c>
      <c r="AK201" s="183" t="s">
        <v>232</v>
      </c>
      <c r="AL201" s="183" t="s">
        <v>233</v>
      </c>
      <c r="AM201" s="183"/>
      <c r="AN201" s="183"/>
      <c r="AO201" s="183"/>
      <c r="AP201" s="183"/>
      <c r="AQ201" s="183"/>
      <c r="AR201" s="183" t="s">
        <v>611</v>
      </c>
      <c r="AS201" s="183" t="s">
        <v>260</v>
      </c>
      <c r="AT201" s="183" t="s">
        <v>261</v>
      </c>
      <c r="AU201" s="183"/>
      <c r="AV201" s="183"/>
      <c r="AW201" s="183"/>
      <c r="AX201" s="183"/>
      <c r="AY201" s="183"/>
      <c r="AZ201" s="183"/>
      <c r="BA201" s="183"/>
      <c r="BB201" s="183"/>
    </row>
    <row r="202" spans="1:54" ht="12.75">
      <c r="A202" s="183" t="s">
        <v>393</v>
      </c>
      <c r="B202" s="183" t="s">
        <v>394</v>
      </c>
      <c r="C202" s="183" t="s">
        <v>224</v>
      </c>
      <c r="D202" s="183" t="s">
        <v>393</v>
      </c>
      <c r="E202" s="183" t="s">
        <v>394</v>
      </c>
      <c r="F202" s="183" t="s">
        <v>224</v>
      </c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 t="s">
        <v>257</v>
      </c>
      <c r="U202" s="183" t="s">
        <v>258</v>
      </c>
      <c r="V202" s="183" t="s">
        <v>259</v>
      </c>
      <c r="W202" s="183"/>
      <c r="X202" s="183" t="s">
        <v>262</v>
      </c>
      <c r="Y202" s="183" t="s">
        <v>263</v>
      </c>
      <c r="Z202" s="183" t="s">
        <v>264</v>
      </c>
      <c r="AA202" s="183"/>
      <c r="AB202" s="183" t="s">
        <v>257</v>
      </c>
      <c r="AC202" s="183" t="s">
        <v>258</v>
      </c>
      <c r="AD202" s="183" t="s">
        <v>259</v>
      </c>
      <c r="AE202" s="183"/>
      <c r="AF202" s="183" t="s">
        <v>262</v>
      </c>
      <c r="AG202" s="183" t="s">
        <v>263</v>
      </c>
      <c r="AH202" s="183" t="s">
        <v>264</v>
      </c>
      <c r="AI202" s="183"/>
      <c r="AJ202" s="183" t="s">
        <v>234</v>
      </c>
      <c r="AK202" s="183" t="s">
        <v>235</v>
      </c>
      <c r="AL202" s="183" t="s">
        <v>236</v>
      </c>
      <c r="AM202" s="183"/>
      <c r="AN202" s="183"/>
      <c r="AO202" s="183"/>
      <c r="AP202" s="183"/>
      <c r="AQ202" s="183"/>
      <c r="AR202" s="183" t="s">
        <v>611</v>
      </c>
      <c r="AS202" s="183" t="s">
        <v>260</v>
      </c>
      <c r="AT202" s="183" t="s">
        <v>261</v>
      </c>
      <c r="AU202" s="183"/>
      <c r="AV202" s="183"/>
      <c r="AW202" s="183"/>
      <c r="AX202" s="183"/>
      <c r="AY202" s="183"/>
      <c r="AZ202" s="183"/>
      <c r="BA202" s="183"/>
      <c r="BB202" s="183"/>
    </row>
    <row r="203" spans="1:54" ht="12.75">
      <c r="A203" s="183" t="s">
        <v>391</v>
      </c>
      <c r="B203" s="183" t="s">
        <v>392</v>
      </c>
      <c r="C203" s="183" t="s">
        <v>224</v>
      </c>
      <c r="D203" s="183" t="s">
        <v>391</v>
      </c>
      <c r="E203" s="183" t="s">
        <v>392</v>
      </c>
      <c r="F203" s="183" t="s">
        <v>224</v>
      </c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 t="s">
        <v>262</v>
      </c>
      <c r="U203" s="183" t="s">
        <v>263</v>
      </c>
      <c r="V203" s="183" t="s">
        <v>264</v>
      </c>
      <c r="W203" s="183"/>
      <c r="X203" s="183" t="s">
        <v>262</v>
      </c>
      <c r="Y203" s="183" t="s">
        <v>263</v>
      </c>
      <c r="Z203" s="183" t="s">
        <v>264</v>
      </c>
      <c r="AA203" s="183"/>
      <c r="AB203" s="183" t="s">
        <v>262</v>
      </c>
      <c r="AC203" s="183" t="s">
        <v>263</v>
      </c>
      <c r="AD203" s="183" t="s">
        <v>264</v>
      </c>
      <c r="AE203" s="183"/>
      <c r="AF203" s="183" t="s">
        <v>262</v>
      </c>
      <c r="AG203" s="183" t="s">
        <v>263</v>
      </c>
      <c r="AH203" s="183" t="s">
        <v>264</v>
      </c>
      <c r="AI203" s="183"/>
      <c r="AJ203" s="183" t="s">
        <v>646</v>
      </c>
      <c r="AK203" s="183" t="s">
        <v>647</v>
      </c>
      <c r="AL203" s="183" t="s">
        <v>648</v>
      </c>
      <c r="AM203" s="183"/>
      <c r="AN203" s="183"/>
      <c r="AO203" s="183"/>
      <c r="AP203" s="183"/>
      <c r="AQ203" s="183"/>
      <c r="AR203" s="183" t="s">
        <v>639</v>
      </c>
      <c r="AS203" s="183" t="s">
        <v>640</v>
      </c>
      <c r="AT203" s="183" t="s">
        <v>616</v>
      </c>
      <c r="AU203" s="183"/>
      <c r="AV203" s="183"/>
      <c r="AW203" s="183"/>
      <c r="AX203" s="183"/>
      <c r="AY203" s="183"/>
      <c r="AZ203" s="183"/>
      <c r="BA203" s="183"/>
      <c r="BB203" s="183"/>
    </row>
    <row r="204" spans="1:54" ht="12.75">
      <c r="A204" s="183" t="s">
        <v>395</v>
      </c>
      <c r="B204" s="183" t="s">
        <v>396</v>
      </c>
      <c r="C204" s="183" t="s">
        <v>224</v>
      </c>
      <c r="D204" s="183" t="s">
        <v>395</v>
      </c>
      <c r="E204" s="183" t="s">
        <v>396</v>
      </c>
      <c r="F204" s="183" t="s">
        <v>224</v>
      </c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 t="s">
        <v>262</v>
      </c>
      <c r="U204" s="183" t="s">
        <v>263</v>
      </c>
      <c r="V204" s="183" t="s">
        <v>264</v>
      </c>
      <c r="W204" s="183"/>
      <c r="X204" s="183" t="s">
        <v>265</v>
      </c>
      <c r="Y204" s="183" t="s">
        <v>266</v>
      </c>
      <c r="Z204" s="183" t="s">
        <v>267</v>
      </c>
      <c r="AA204" s="183"/>
      <c r="AB204" s="183" t="s">
        <v>262</v>
      </c>
      <c r="AC204" s="183" t="s">
        <v>263</v>
      </c>
      <c r="AD204" s="183" t="s">
        <v>264</v>
      </c>
      <c r="AE204" s="183"/>
      <c r="AF204" s="183" t="s">
        <v>265</v>
      </c>
      <c r="AG204" s="183" t="s">
        <v>266</v>
      </c>
      <c r="AH204" s="183" t="s">
        <v>267</v>
      </c>
      <c r="AI204" s="183"/>
      <c r="AJ204" s="183" t="s">
        <v>376</v>
      </c>
      <c r="AK204" s="183" t="s">
        <v>377</v>
      </c>
      <c r="AL204" s="183" t="s">
        <v>378</v>
      </c>
      <c r="AM204" s="183"/>
      <c r="AN204" s="183"/>
      <c r="AO204" s="183"/>
      <c r="AP204" s="183"/>
      <c r="AQ204" s="183"/>
      <c r="AR204" s="183" t="s">
        <v>257</v>
      </c>
      <c r="AS204" s="183" t="s">
        <v>258</v>
      </c>
      <c r="AT204" s="183" t="s">
        <v>259</v>
      </c>
      <c r="AU204" s="183"/>
      <c r="AV204" s="183"/>
      <c r="AW204" s="183"/>
      <c r="AX204" s="183"/>
      <c r="AY204" s="183"/>
      <c r="AZ204" s="183"/>
      <c r="BA204" s="183"/>
      <c r="BB204" s="183"/>
    </row>
    <row r="205" spans="1:54" ht="12.75">
      <c r="A205" s="183" t="s">
        <v>397</v>
      </c>
      <c r="B205" s="183" t="s">
        <v>398</v>
      </c>
      <c r="C205" s="183" t="s">
        <v>358</v>
      </c>
      <c r="D205" s="183" t="s">
        <v>397</v>
      </c>
      <c r="E205" s="183" t="s">
        <v>398</v>
      </c>
      <c r="F205" s="183" t="s">
        <v>358</v>
      </c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 t="s">
        <v>265</v>
      </c>
      <c r="U205" s="183" t="s">
        <v>266</v>
      </c>
      <c r="V205" s="183" t="s">
        <v>267</v>
      </c>
      <c r="W205" s="183"/>
      <c r="X205" s="183" t="s">
        <v>268</v>
      </c>
      <c r="Y205" s="183" t="s">
        <v>269</v>
      </c>
      <c r="Z205" s="183" t="s">
        <v>259</v>
      </c>
      <c r="AA205" s="183"/>
      <c r="AB205" s="183" t="s">
        <v>265</v>
      </c>
      <c r="AC205" s="183" t="s">
        <v>266</v>
      </c>
      <c r="AD205" s="183" t="s">
        <v>267</v>
      </c>
      <c r="AE205" s="183"/>
      <c r="AF205" s="183" t="s">
        <v>268</v>
      </c>
      <c r="AG205" s="183" t="s">
        <v>269</v>
      </c>
      <c r="AH205" s="183" t="s">
        <v>259</v>
      </c>
      <c r="AI205" s="183"/>
      <c r="AJ205" s="183" t="s">
        <v>379</v>
      </c>
      <c r="AK205" s="183" t="s">
        <v>380</v>
      </c>
      <c r="AL205" s="183" t="s">
        <v>283</v>
      </c>
      <c r="AM205" s="183"/>
      <c r="AN205" s="183"/>
      <c r="AO205" s="183"/>
      <c r="AP205" s="183"/>
      <c r="AQ205" s="183"/>
      <c r="AR205" s="183" t="s">
        <v>320</v>
      </c>
      <c r="AS205" s="183" t="s">
        <v>321</v>
      </c>
      <c r="AT205" s="183" t="s">
        <v>322</v>
      </c>
      <c r="AU205" s="183"/>
      <c r="AV205" s="183"/>
      <c r="AW205" s="183"/>
      <c r="AX205" s="183"/>
      <c r="AY205" s="183"/>
      <c r="AZ205" s="183"/>
      <c r="BA205" s="183"/>
      <c r="BB205" s="183"/>
    </row>
    <row r="206" spans="1:54" ht="12.75">
      <c r="A206" s="183" t="s">
        <v>399</v>
      </c>
      <c r="B206" s="183" t="s">
        <v>400</v>
      </c>
      <c r="C206" s="183" t="s">
        <v>335</v>
      </c>
      <c r="D206" s="183" t="s">
        <v>399</v>
      </c>
      <c r="E206" s="183" t="s">
        <v>400</v>
      </c>
      <c r="F206" s="183" t="s">
        <v>335</v>
      </c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 t="s">
        <v>268</v>
      </c>
      <c r="U206" s="183" t="s">
        <v>269</v>
      </c>
      <c r="V206" s="183" t="s">
        <v>259</v>
      </c>
      <c r="W206" s="183"/>
      <c r="X206" s="183" t="s">
        <v>632</v>
      </c>
      <c r="Y206" s="183" t="s">
        <v>550</v>
      </c>
      <c r="Z206" s="183" t="s">
        <v>616</v>
      </c>
      <c r="AA206" s="183"/>
      <c r="AB206" s="183" t="s">
        <v>268</v>
      </c>
      <c r="AC206" s="183" t="s">
        <v>269</v>
      </c>
      <c r="AD206" s="183" t="s">
        <v>259</v>
      </c>
      <c r="AE206" s="183"/>
      <c r="AF206" s="183" t="s">
        <v>632</v>
      </c>
      <c r="AG206" s="183" t="s">
        <v>550</v>
      </c>
      <c r="AH206" s="183" t="s">
        <v>616</v>
      </c>
      <c r="AI206" s="183"/>
      <c r="AJ206" s="183" t="s">
        <v>381</v>
      </c>
      <c r="AK206" s="183" t="s">
        <v>382</v>
      </c>
      <c r="AL206" s="183" t="s">
        <v>383</v>
      </c>
      <c r="AM206" s="183"/>
      <c r="AN206" s="183"/>
      <c r="AO206" s="183"/>
      <c r="AP206" s="183"/>
      <c r="AQ206" s="183"/>
      <c r="AR206" s="183" t="s">
        <v>605</v>
      </c>
      <c r="AS206" s="183" t="s">
        <v>348</v>
      </c>
      <c r="AT206" s="183" t="s">
        <v>316</v>
      </c>
      <c r="AU206" s="183"/>
      <c r="AV206" s="183"/>
      <c r="AW206" s="183"/>
      <c r="AX206" s="183"/>
      <c r="AY206" s="183"/>
      <c r="AZ206" s="183"/>
      <c r="BA206" s="183"/>
      <c r="BB206" s="183"/>
    </row>
    <row r="207" spans="1:54" ht="12.75">
      <c r="A207" s="183" t="s">
        <v>401</v>
      </c>
      <c r="B207" s="183" t="s">
        <v>402</v>
      </c>
      <c r="C207" s="183" t="s">
        <v>403</v>
      </c>
      <c r="D207" s="183" t="s">
        <v>401</v>
      </c>
      <c r="E207" s="183" t="s">
        <v>402</v>
      </c>
      <c r="F207" s="183" t="s">
        <v>403</v>
      </c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 t="s">
        <v>632</v>
      </c>
      <c r="U207" s="183" t="s">
        <v>550</v>
      </c>
      <c r="V207" s="183" t="s">
        <v>616</v>
      </c>
      <c r="W207" s="183"/>
      <c r="X207" s="183" t="s">
        <v>270</v>
      </c>
      <c r="Y207" s="183" t="s">
        <v>271</v>
      </c>
      <c r="Z207" s="183" t="s">
        <v>272</v>
      </c>
      <c r="AA207" s="183"/>
      <c r="AB207" s="183" t="s">
        <v>632</v>
      </c>
      <c r="AC207" s="183" t="s">
        <v>550</v>
      </c>
      <c r="AD207" s="183" t="s">
        <v>616</v>
      </c>
      <c r="AE207" s="183"/>
      <c r="AF207" s="183" t="s">
        <v>270</v>
      </c>
      <c r="AG207" s="183" t="s">
        <v>271</v>
      </c>
      <c r="AH207" s="183" t="s">
        <v>272</v>
      </c>
      <c r="AI207" s="183"/>
      <c r="AJ207" s="183" t="s">
        <v>384</v>
      </c>
      <c r="AK207" s="183" t="s">
        <v>385</v>
      </c>
      <c r="AL207" s="183" t="s">
        <v>386</v>
      </c>
      <c r="AM207" s="183"/>
      <c r="AN207" s="183"/>
      <c r="AO207" s="183"/>
      <c r="AP207" s="183"/>
      <c r="AQ207" s="183"/>
      <c r="AR207" s="183" t="s">
        <v>262</v>
      </c>
      <c r="AS207" s="183" t="s">
        <v>263</v>
      </c>
      <c r="AT207" s="183" t="s">
        <v>264</v>
      </c>
      <c r="AU207" s="183"/>
      <c r="AV207" s="183"/>
      <c r="AW207" s="183"/>
      <c r="AX207" s="183"/>
      <c r="AY207" s="183"/>
      <c r="AZ207" s="183"/>
      <c r="BA207" s="183"/>
      <c r="BB207" s="183"/>
    </row>
    <row r="208" spans="1:54" ht="12.75">
      <c r="A208" s="183" t="s">
        <v>404</v>
      </c>
      <c r="B208" s="183" t="s">
        <v>405</v>
      </c>
      <c r="C208" s="183" t="s">
        <v>335</v>
      </c>
      <c r="D208" s="183" t="s">
        <v>404</v>
      </c>
      <c r="E208" s="183" t="s">
        <v>405</v>
      </c>
      <c r="F208" s="183" t="s">
        <v>335</v>
      </c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 t="s">
        <v>270</v>
      </c>
      <c r="U208" s="183" t="s">
        <v>271</v>
      </c>
      <c r="V208" s="183" t="s">
        <v>272</v>
      </c>
      <c r="W208" s="183"/>
      <c r="X208" s="183" t="s">
        <v>270</v>
      </c>
      <c r="Y208" s="183" t="s">
        <v>271</v>
      </c>
      <c r="Z208" s="183" t="s">
        <v>272</v>
      </c>
      <c r="AA208" s="183"/>
      <c r="AB208" s="183" t="s">
        <v>270</v>
      </c>
      <c r="AC208" s="183" t="s">
        <v>271</v>
      </c>
      <c r="AD208" s="183" t="s">
        <v>272</v>
      </c>
      <c r="AE208" s="183"/>
      <c r="AF208" s="183" t="s">
        <v>270</v>
      </c>
      <c r="AG208" s="183" t="s">
        <v>271</v>
      </c>
      <c r="AH208" s="183" t="s">
        <v>272</v>
      </c>
      <c r="AI208" s="183"/>
      <c r="AJ208" s="183" t="s">
        <v>387</v>
      </c>
      <c r="AK208" s="183" t="s">
        <v>388</v>
      </c>
      <c r="AL208" s="183" t="s">
        <v>272</v>
      </c>
      <c r="AM208" s="183"/>
      <c r="AN208" s="183"/>
      <c r="AO208" s="183"/>
      <c r="AP208" s="183"/>
      <c r="AQ208" s="183"/>
      <c r="AR208" s="183" t="s">
        <v>262</v>
      </c>
      <c r="AS208" s="183" t="s">
        <v>263</v>
      </c>
      <c r="AT208" s="183" t="s">
        <v>264</v>
      </c>
      <c r="AU208" s="183"/>
      <c r="AV208" s="183"/>
      <c r="AW208" s="183"/>
      <c r="AX208" s="183"/>
      <c r="AY208" s="183"/>
      <c r="AZ208" s="183"/>
      <c r="BA208" s="183"/>
      <c r="BB208" s="183"/>
    </row>
    <row r="209" spans="1:54" ht="12.75">
      <c r="A209" s="183" t="s">
        <v>254</v>
      </c>
      <c r="B209" s="183" t="s">
        <v>255</v>
      </c>
      <c r="C209" s="183" t="s">
        <v>256</v>
      </c>
      <c r="D209" s="183" t="s">
        <v>254</v>
      </c>
      <c r="E209" s="183" t="s">
        <v>255</v>
      </c>
      <c r="F209" s="183" t="s">
        <v>256</v>
      </c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 t="s">
        <v>270</v>
      </c>
      <c r="U209" s="183" t="s">
        <v>271</v>
      </c>
      <c r="V209" s="183" t="s">
        <v>272</v>
      </c>
      <c r="W209" s="183"/>
      <c r="X209" s="183" t="s">
        <v>273</v>
      </c>
      <c r="Y209" s="183" t="s">
        <v>274</v>
      </c>
      <c r="Z209" s="183" t="s">
        <v>275</v>
      </c>
      <c r="AA209" s="183"/>
      <c r="AB209" s="183" t="s">
        <v>270</v>
      </c>
      <c r="AC209" s="183" t="s">
        <v>271</v>
      </c>
      <c r="AD209" s="183" t="s">
        <v>272</v>
      </c>
      <c r="AE209" s="183"/>
      <c r="AF209" s="183" t="s">
        <v>273</v>
      </c>
      <c r="AG209" s="183" t="s">
        <v>274</v>
      </c>
      <c r="AH209" s="183" t="s">
        <v>275</v>
      </c>
      <c r="AI209" s="183"/>
      <c r="AJ209" s="183" t="s">
        <v>389</v>
      </c>
      <c r="AK209" s="183" t="s">
        <v>390</v>
      </c>
      <c r="AL209" s="183" t="s">
        <v>272</v>
      </c>
      <c r="AM209" s="183"/>
      <c r="AN209" s="183"/>
      <c r="AO209" s="183"/>
      <c r="AP209" s="183"/>
      <c r="AQ209" s="183"/>
      <c r="AR209" s="183" t="s">
        <v>265</v>
      </c>
      <c r="AS209" s="183" t="s">
        <v>266</v>
      </c>
      <c r="AT209" s="183" t="s">
        <v>267</v>
      </c>
      <c r="AU209" s="183"/>
      <c r="AV209" s="183"/>
      <c r="AW209" s="183"/>
      <c r="AX209" s="183"/>
      <c r="AY209" s="183"/>
      <c r="AZ209" s="183"/>
      <c r="BA209" s="183"/>
      <c r="BB209" s="183"/>
    </row>
    <row r="210" spans="1:54" ht="12.75">
      <c r="A210" s="183" t="s">
        <v>406</v>
      </c>
      <c r="B210" s="183" t="s">
        <v>407</v>
      </c>
      <c r="C210" s="183" t="s">
        <v>408</v>
      </c>
      <c r="D210" s="183" t="s">
        <v>406</v>
      </c>
      <c r="E210" s="183" t="s">
        <v>407</v>
      </c>
      <c r="F210" s="183" t="s">
        <v>408</v>
      </c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 t="s">
        <v>273</v>
      </c>
      <c r="U210" s="183" t="s">
        <v>274</v>
      </c>
      <c r="V210" s="183" t="s">
        <v>275</v>
      </c>
      <c r="W210" s="183"/>
      <c r="X210" s="183" t="s">
        <v>273</v>
      </c>
      <c r="Y210" s="183" t="s">
        <v>274</v>
      </c>
      <c r="Z210" s="183" t="s">
        <v>275</v>
      </c>
      <c r="AA210" s="183"/>
      <c r="AB210" s="183" t="s">
        <v>273</v>
      </c>
      <c r="AC210" s="183" t="s">
        <v>274</v>
      </c>
      <c r="AD210" s="183" t="s">
        <v>275</v>
      </c>
      <c r="AE210" s="183"/>
      <c r="AF210" s="183" t="s">
        <v>273</v>
      </c>
      <c r="AG210" s="183" t="s">
        <v>274</v>
      </c>
      <c r="AH210" s="183" t="s">
        <v>275</v>
      </c>
      <c r="AI210" s="183"/>
      <c r="AJ210" s="183" t="s">
        <v>237</v>
      </c>
      <c r="AK210" s="183" t="s">
        <v>238</v>
      </c>
      <c r="AL210" s="183" t="s">
        <v>217</v>
      </c>
      <c r="AM210" s="183"/>
      <c r="AN210" s="183"/>
      <c r="AO210" s="183"/>
      <c r="AP210" s="183"/>
      <c r="AQ210" s="183"/>
      <c r="AR210" s="183" t="s">
        <v>268</v>
      </c>
      <c r="AS210" s="183" t="s">
        <v>269</v>
      </c>
      <c r="AT210" s="183" t="s">
        <v>259</v>
      </c>
      <c r="AU210" s="183"/>
      <c r="AV210" s="183"/>
      <c r="AW210" s="183"/>
      <c r="AX210" s="183"/>
      <c r="AY210" s="183"/>
      <c r="AZ210" s="183"/>
      <c r="BA210" s="183"/>
      <c r="BB210" s="183"/>
    </row>
    <row r="211" spans="1:54" ht="12.75">
      <c r="A211" s="183" t="s">
        <v>409</v>
      </c>
      <c r="B211" s="183" t="s">
        <v>410</v>
      </c>
      <c r="C211" s="183" t="s">
        <v>272</v>
      </c>
      <c r="D211" s="183" t="s">
        <v>409</v>
      </c>
      <c r="E211" s="183" t="s">
        <v>410</v>
      </c>
      <c r="F211" s="183" t="s">
        <v>272</v>
      </c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 t="s">
        <v>273</v>
      </c>
      <c r="U211" s="183" t="s">
        <v>274</v>
      </c>
      <c r="V211" s="183" t="s">
        <v>275</v>
      </c>
      <c r="W211" s="183"/>
      <c r="X211" s="183" t="s">
        <v>276</v>
      </c>
      <c r="Y211" s="183" t="s">
        <v>277</v>
      </c>
      <c r="Z211" s="183" t="s">
        <v>259</v>
      </c>
      <c r="AA211" s="183"/>
      <c r="AB211" s="183" t="s">
        <v>273</v>
      </c>
      <c r="AC211" s="183" t="s">
        <v>274</v>
      </c>
      <c r="AD211" s="183" t="s">
        <v>275</v>
      </c>
      <c r="AE211" s="183"/>
      <c r="AF211" s="183" t="s">
        <v>276</v>
      </c>
      <c r="AG211" s="183" t="s">
        <v>277</v>
      </c>
      <c r="AH211" s="183" t="s">
        <v>259</v>
      </c>
      <c r="AI211" s="183"/>
      <c r="AJ211" s="183" t="s">
        <v>393</v>
      </c>
      <c r="AK211" s="183" t="s">
        <v>394</v>
      </c>
      <c r="AL211" s="183" t="s">
        <v>224</v>
      </c>
      <c r="AM211" s="183"/>
      <c r="AN211" s="183"/>
      <c r="AO211" s="183"/>
      <c r="AP211" s="183"/>
      <c r="AQ211" s="183"/>
      <c r="AR211" s="183" t="s">
        <v>632</v>
      </c>
      <c r="AS211" s="183" t="s">
        <v>550</v>
      </c>
      <c r="AT211" s="183" t="s">
        <v>616</v>
      </c>
      <c r="AU211" s="183"/>
      <c r="AV211" s="183"/>
      <c r="AW211" s="183"/>
      <c r="AX211" s="183"/>
      <c r="AY211" s="183"/>
      <c r="AZ211" s="183"/>
      <c r="BA211" s="183"/>
      <c r="BB211" s="183"/>
    </row>
    <row r="212" spans="1:54" ht="12.75">
      <c r="A212" s="183" t="s">
        <v>411</v>
      </c>
      <c r="B212" s="183" t="s">
        <v>412</v>
      </c>
      <c r="C212" s="183" t="s">
        <v>217</v>
      </c>
      <c r="D212" s="183" t="s">
        <v>411</v>
      </c>
      <c r="E212" s="183" t="s">
        <v>412</v>
      </c>
      <c r="F212" s="183" t="s">
        <v>217</v>
      </c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 t="s">
        <v>276</v>
      </c>
      <c r="U212" s="183" t="s">
        <v>277</v>
      </c>
      <c r="V212" s="183" t="s">
        <v>259</v>
      </c>
      <c r="W212" s="183"/>
      <c r="X212" s="183" t="s">
        <v>276</v>
      </c>
      <c r="Y212" s="183" t="s">
        <v>277</v>
      </c>
      <c r="Z212" s="183" t="s">
        <v>259</v>
      </c>
      <c r="AA212" s="183"/>
      <c r="AB212" s="183" t="s">
        <v>276</v>
      </c>
      <c r="AC212" s="183" t="s">
        <v>277</v>
      </c>
      <c r="AD212" s="183" t="s">
        <v>259</v>
      </c>
      <c r="AE212" s="183"/>
      <c r="AF212" s="183" t="s">
        <v>276</v>
      </c>
      <c r="AG212" s="183" t="s">
        <v>277</v>
      </c>
      <c r="AH212" s="183" t="s">
        <v>259</v>
      </c>
      <c r="AI212" s="183"/>
      <c r="AJ212" s="183" t="s">
        <v>391</v>
      </c>
      <c r="AK212" s="183" t="s">
        <v>392</v>
      </c>
      <c r="AL212" s="183" t="s">
        <v>224</v>
      </c>
      <c r="AM212" s="183"/>
      <c r="AN212" s="183"/>
      <c r="AO212" s="183"/>
      <c r="AP212" s="183"/>
      <c r="AQ212" s="183"/>
      <c r="AR212" s="183" t="s">
        <v>323</v>
      </c>
      <c r="AS212" s="183" t="s">
        <v>324</v>
      </c>
      <c r="AT212" s="183" t="s">
        <v>325</v>
      </c>
      <c r="AU212" s="183"/>
      <c r="AV212" s="183"/>
      <c r="AW212" s="183"/>
      <c r="AX212" s="183"/>
      <c r="AY212" s="183"/>
      <c r="AZ212" s="183"/>
      <c r="BA212" s="183"/>
      <c r="BB212" s="183"/>
    </row>
    <row r="213" spans="1:54" ht="12.75">
      <c r="A213" s="183" t="s">
        <v>413</v>
      </c>
      <c r="B213" s="183" t="s">
        <v>414</v>
      </c>
      <c r="C213" s="183" t="s">
        <v>286</v>
      </c>
      <c r="D213" s="183" t="s">
        <v>413</v>
      </c>
      <c r="E213" s="183" t="s">
        <v>414</v>
      </c>
      <c r="F213" s="183" t="s">
        <v>286</v>
      </c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 t="s">
        <v>276</v>
      </c>
      <c r="U213" s="183" t="s">
        <v>277</v>
      </c>
      <c r="V213" s="183" t="s">
        <v>259</v>
      </c>
      <c r="W213" s="183"/>
      <c r="X213" s="183" t="s">
        <v>278</v>
      </c>
      <c r="Y213" s="183" t="s">
        <v>279</v>
      </c>
      <c r="Z213" s="183" t="s">
        <v>280</v>
      </c>
      <c r="AA213" s="183"/>
      <c r="AB213" s="183" t="s">
        <v>276</v>
      </c>
      <c r="AC213" s="183" t="s">
        <v>277</v>
      </c>
      <c r="AD213" s="183" t="s">
        <v>259</v>
      </c>
      <c r="AE213" s="183"/>
      <c r="AF213" s="183" t="s">
        <v>278</v>
      </c>
      <c r="AG213" s="183" t="s">
        <v>279</v>
      </c>
      <c r="AH213" s="183" t="s">
        <v>280</v>
      </c>
      <c r="AI213" s="183"/>
      <c r="AJ213" s="183" t="s">
        <v>395</v>
      </c>
      <c r="AK213" s="183" t="s">
        <v>396</v>
      </c>
      <c r="AL213" s="183" t="s">
        <v>224</v>
      </c>
      <c r="AM213" s="183"/>
      <c r="AN213" s="183"/>
      <c r="AO213" s="183"/>
      <c r="AP213" s="183"/>
      <c r="AQ213" s="183"/>
      <c r="AR213" s="183" t="s">
        <v>344</v>
      </c>
      <c r="AS213" s="183" t="s">
        <v>345</v>
      </c>
      <c r="AT213" s="183" t="s">
        <v>346</v>
      </c>
      <c r="AU213" s="183"/>
      <c r="AV213" s="183"/>
      <c r="AW213" s="183"/>
      <c r="AX213" s="183"/>
      <c r="AY213" s="183"/>
      <c r="AZ213" s="183"/>
      <c r="BA213" s="183"/>
      <c r="BB213" s="183"/>
    </row>
    <row r="214" spans="1:54" ht="12.75">
      <c r="A214" s="183" t="s">
        <v>417</v>
      </c>
      <c r="B214" s="183" t="s">
        <v>418</v>
      </c>
      <c r="C214" s="183" t="s">
        <v>419</v>
      </c>
      <c r="D214" s="183" t="s">
        <v>417</v>
      </c>
      <c r="E214" s="183" t="s">
        <v>418</v>
      </c>
      <c r="F214" s="183" t="s">
        <v>419</v>
      </c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 t="s">
        <v>278</v>
      </c>
      <c r="U214" s="183" t="s">
        <v>279</v>
      </c>
      <c r="V214" s="183" t="s">
        <v>280</v>
      </c>
      <c r="W214" s="183"/>
      <c r="X214" s="183" t="s">
        <v>281</v>
      </c>
      <c r="Y214" s="183" t="s">
        <v>282</v>
      </c>
      <c r="Z214" s="183" t="s">
        <v>283</v>
      </c>
      <c r="AA214" s="183"/>
      <c r="AB214" s="183" t="s">
        <v>278</v>
      </c>
      <c r="AC214" s="183" t="s">
        <v>279</v>
      </c>
      <c r="AD214" s="183" t="s">
        <v>280</v>
      </c>
      <c r="AE214" s="183"/>
      <c r="AF214" s="183" t="s">
        <v>281</v>
      </c>
      <c r="AG214" s="183" t="s">
        <v>282</v>
      </c>
      <c r="AH214" s="183" t="s">
        <v>283</v>
      </c>
      <c r="AI214" s="183"/>
      <c r="AJ214" s="183" t="s">
        <v>397</v>
      </c>
      <c r="AK214" s="183" t="s">
        <v>398</v>
      </c>
      <c r="AL214" s="183" t="s">
        <v>358</v>
      </c>
      <c r="AM214" s="183"/>
      <c r="AN214" s="183"/>
      <c r="AO214" s="183"/>
      <c r="AP214" s="183"/>
      <c r="AQ214" s="183"/>
      <c r="AR214" s="183" t="s">
        <v>270</v>
      </c>
      <c r="AS214" s="183" t="s">
        <v>271</v>
      </c>
      <c r="AT214" s="183" t="s">
        <v>272</v>
      </c>
      <c r="AU214" s="183"/>
      <c r="AV214" s="183"/>
      <c r="AW214" s="183"/>
      <c r="AX214" s="183"/>
      <c r="AY214" s="183"/>
      <c r="AZ214" s="183"/>
      <c r="BA214" s="183"/>
      <c r="BB214" s="183"/>
    </row>
    <row r="215" spans="1:54" ht="12.75">
      <c r="A215" s="183" t="s">
        <v>420</v>
      </c>
      <c r="B215" s="183" t="s">
        <v>421</v>
      </c>
      <c r="C215" s="183" t="s">
        <v>259</v>
      </c>
      <c r="D215" s="183" t="s">
        <v>420</v>
      </c>
      <c r="E215" s="183" t="s">
        <v>421</v>
      </c>
      <c r="F215" s="183" t="s">
        <v>259</v>
      </c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 t="s">
        <v>281</v>
      </c>
      <c r="U215" s="183" t="s">
        <v>282</v>
      </c>
      <c r="V215" s="183" t="s">
        <v>283</v>
      </c>
      <c r="W215" s="183"/>
      <c r="X215" s="183" t="s">
        <v>284</v>
      </c>
      <c r="Y215" s="183" t="s">
        <v>285</v>
      </c>
      <c r="Z215" s="183" t="s">
        <v>286</v>
      </c>
      <c r="AA215" s="183"/>
      <c r="AB215" s="183" t="s">
        <v>281</v>
      </c>
      <c r="AC215" s="183" t="s">
        <v>282</v>
      </c>
      <c r="AD215" s="183" t="s">
        <v>283</v>
      </c>
      <c r="AE215" s="183"/>
      <c r="AF215" s="183" t="s">
        <v>284</v>
      </c>
      <c r="AG215" s="183" t="s">
        <v>285</v>
      </c>
      <c r="AH215" s="183" t="s">
        <v>286</v>
      </c>
      <c r="AI215" s="183"/>
      <c r="AJ215" s="183" t="s">
        <v>239</v>
      </c>
      <c r="AK215" s="183" t="s">
        <v>240</v>
      </c>
      <c r="AL215" s="183" t="s">
        <v>241</v>
      </c>
      <c r="AM215" s="183"/>
      <c r="AN215" s="183"/>
      <c r="AO215" s="183"/>
      <c r="AP215" s="183"/>
      <c r="AQ215" s="183"/>
      <c r="AR215" s="183" t="s">
        <v>270</v>
      </c>
      <c r="AS215" s="183" t="s">
        <v>271</v>
      </c>
      <c r="AT215" s="183" t="s">
        <v>272</v>
      </c>
      <c r="AU215" s="183"/>
      <c r="AV215" s="183"/>
      <c r="AW215" s="183"/>
      <c r="AX215" s="183"/>
      <c r="AY215" s="183"/>
      <c r="AZ215" s="183"/>
      <c r="BA215" s="183"/>
      <c r="BB215" s="183"/>
    </row>
    <row r="216" spans="1:54" ht="12.75">
      <c r="A216" s="183" t="s">
        <v>422</v>
      </c>
      <c r="B216" s="183" t="s">
        <v>423</v>
      </c>
      <c r="C216" s="183" t="s">
        <v>424</v>
      </c>
      <c r="D216" s="183" t="s">
        <v>422</v>
      </c>
      <c r="E216" s="183" t="s">
        <v>423</v>
      </c>
      <c r="F216" s="183" t="s">
        <v>424</v>
      </c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 t="s">
        <v>284</v>
      </c>
      <c r="U216" s="183" t="s">
        <v>285</v>
      </c>
      <c r="V216" s="183" t="s">
        <v>286</v>
      </c>
      <c r="W216" s="183"/>
      <c r="X216" s="183" t="s">
        <v>284</v>
      </c>
      <c r="Y216" s="183" t="s">
        <v>285</v>
      </c>
      <c r="Z216" s="183" t="s">
        <v>286</v>
      </c>
      <c r="AA216" s="183"/>
      <c r="AB216" s="183" t="s">
        <v>284</v>
      </c>
      <c r="AC216" s="183" t="s">
        <v>285</v>
      </c>
      <c r="AD216" s="183" t="s">
        <v>286</v>
      </c>
      <c r="AE216" s="183"/>
      <c r="AF216" s="183" t="s">
        <v>284</v>
      </c>
      <c r="AG216" s="183" t="s">
        <v>285</v>
      </c>
      <c r="AH216" s="183" t="s">
        <v>286</v>
      </c>
      <c r="AI216" s="183"/>
      <c r="AJ216" s="183" t="s">
        <v>242</v>
      </c>
      <c r="AK216" s="183" t="s">
        <v>243</v>
      </c>
      <c r="AL216" s="183" t="s">
        <v>244</v>
      </c>
      <c r="AM216" s="183"/>
      <c r="AN216" s="183"/>
      <c r="AO216" s="183"/>
      <c r="AP216" s="183"/>
      <c r="AQ216" s="183"/>
      <c r="AR216" s="183" t="s">
        <v>273</v>
      </c>
      <c r="AS216" s="183" t="s">
        <v>274</v>
      </c>
      <c r="AT216" s="183" t="s">
        <v>275</v>
      </c>
      <c r="AU216" s="183"/>
      <c r="AV216" s="183"/>
      <c r="AW216" s="183"/>
      <c r="AX216" s="183"/>
      <c r="AY216" s="183"/>
      <c r="AZ216" s="183"/>
      <c r="BA216" s="183"/>
      <c r="BB216" s="183"/>
    </row>
    <row r="217" spans="1:54" ht="12.75">
      <c r="A217" s="183" t="s">
        <v>415</v>
      </c>
      <c r="B217" s="183" t="s">
        <v>416</v>
      </c>
      <c r="C217" s="183" t="s">
        <v>322</v>
      </c>
      <c r="D217" s="183" t="s">
        <v>415</v>
      </c>
      <c r="E217" s="183" t="s">
        <v>416</v>
      </c>
      <c r="F217" s="183" t="s">
        <v>322</v>
      </c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 t="s">
        <v>284</v>
      </c>
      <c r="U217" s="183" t="s">
        <v>285</v>
      </c>
      <c r="V217" s="183" t="s">
        <v>286</v>
      </c>
      <c r="W217" s="183"/>
      <c r="X217" s="183" t="s">
        <v>548</v>
      </c>
      <c r="Y217" s="183" t="s">
        <v>549</v>
      </c>
      <c r="Z217" s="183" t="s">
        <v>307</v>
      </c>
      <c r="AA217" s="183"/>
      <c r="AB217" s="183" t="s">
        <v>284</v>
      </c>
      <c r="AC217" s="183" t="s">
        <v>285</v>
      </c>
      <c r="AD217" s="183" t="s">
        <v>286</v>
      </c>
      <c r="AE217" s="183"/>
      <c r="AF217" s="183" t="s">
        <v>548</v>
      </c>
      <c r="AG217" s="183" t="s">
        <v>549</v>
      </c>
      <c r="AH217" s="183" t="s">
        <v>307</v>
      </c>
      <c r="AI217" s="183"/>
      <c r="AJ217" s="183" t="s">
        <v>545</v>
      </c>
      <c r="AK217" s="183" t="s">
        <v>546</v>
      </c>
      <c r="AL217" s="183" t="s">
        <v>378</v>
      </c>
      <c r="AM217" s="183"/>
      <c r="AN217" s="183"/>
      <c r="AO217" s="183"/>
      <c r="AP217" s="183"/>
      <c r="AQ217" s="183"/>
      <c r="AR217" s="183" t="s">
        <v>273</v>
      </c>
      <c r="AS217" s="183" t="s">
        <v>274</v>
      </c>
      <c r="AT217" s="183" t="s">
        <v>275</v>
      </c>
      <c r="AU217" s="183"/>
      <c r="AV217" s="183"/>
      <c r="AW217" s="183"/>
      <c r="AX217" s="183"/>
      <c r="AY217" s="183"/>
      <c r="AZ217" s="183"/>
      <c r="BA217" s="183"/>
      <c r="BB217" s="183"/>
    </row>
    <row r="218" spans="1:54" ht="12.75">
      <c r="A218" s="183" t="s">
        <v>623</v>
      </c>
      <c r="B218" s="183" t="s">
        <v>624</v>
      </c>
      <c r="C218" s="183" t="s">
        <v>625</v>
      </c>
      <c r="D218" s="183" t="s">
        <v>623</v>
      </c>
      <c r="E218" s="183" t="s">
        <v>624</v>
      </c>
      <c r="F218" s="183" t="s">
        <v>625</v>
      </c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 t="s">
        <v>548</v>
      </c>
      <c r="U218" s="183" t="s">
        <v>549</v>
      </c>
      <c r="V218" s="183" t="s">
        <v>307</v>
      </c>
      <c r="W218" s="183"/>
      <c r="X218" s="183" t="s">
        <v>287</v>
      </c>
      <c r="Y218" s="183" t="s">
        <v>288</v>
      </c>
      <c r="Z218" s="183" t="s">
        <v>224</v>
      </c>
      <c r="AA218" s="183"/>
      <c r="AB218" s="183" t="s">
        <v>548</v>
      </c>
      <c r="AC218" s="183" t="s">
        <v>549</v>
      </c>
      <c r="AD218" s="183" t="s">
        <v>307</v>
      </c>
      <c r="AE218" s="183"/>
      <c r="AF218" s="183" t="s">
        <v>287</v>
      </c>
      <c r="AG218" s="183" t="s">
        <v>288</v>
      </c>
      <c r="AH218" s="183" t="s">
        <v>224</v>
      </c>
      <c r="AI218" s="183"/>
      <c r="AJ218" s="183" t="s">
        <v>245</v>
      </c>
      <c r="AK218" s="183" t="s">
        <v>246</v>
      </c>
      <c r="AL218" s="183" t="s">
        <v>247</v>
      </c>
      <c r="AM218" s="183"/>
      <c r="AN218" s="183"/>
      <c r="AO218" s="183"/>
      <c r="AP218" s="183"/>
      <c r="AQ218" s="183"/>
      <c r="AR218" s="183" t="s">
        <v>326</v>
      </c>
      <c r="AS218" s="183" t="s">
        <v>327</v>
      </c>
      <c r="AT218" s="183" t="s">
        <v>328</v>
      </c>
      <c r="AU218" s="183"/>
      <c r="AV218" s="183"/>
      <c r="AW218" s="183"/>
      <c r="AX218" s="183"/>
      <c r="AY218" s="183"/>
      <c r="AZ218" s="183"/>
      <c r="BA218" s="183"/>
      <c r="BB218" s="183"/>
    </row>
    <row r="219" spans="1:54" ht="12.75">
      <c r="A219" s="183" t="s">
        <v>425</v>
      </c>
      <c r="B219" s="183" t="s">
        <v>426</v>
      </c>
      <c r="C219" s="183" t="s">
        <v>300</v>
      </c>
      <c r="D219" s="183" t="s">
        <v>425</v>
      </c>
      <c r="E219" s="183" t="s">
        <v>426</v>
      </c>
      <c r="F219" s="183" t="s">
        <v>300</v>
      </c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 t="s">
        <v>287</v>
      </c>
      <c r="U219" s="183" t="s">
        <v>288</v>
      </c>
      <c r="V219" s="183" t="s">
        <v>224</v>
      </c>
      <c r="W219" s="183"/>
      <c r="X219" s="183" t="s">
        <v>289</v>
      </c>
      <c r="Y219" s="183" t="s">
        <v>290</v>
      </c>
      <c r="Z219" s="183" t="s">
        <v>291</v>
      </c>
      <c r="AA219" s="183"/>
      <c r="AB219" s="183" t="s">
        <v>287</v>
      </c>
      <c r="AC219" s="183" t="s">
        <v>288</v>
      </c>
      <c r="AD219" s="183" t="s">
        <v>224</v>
      </c>
      <c r="AE219" s="183"/>
      <c r="AF219" s="183" t="s">
        <v>289</v>
      </c>
      <c r="AG219" s="183" t="s">
        <v>290</v>
      </c>
      <c r="AH219" s="183" t="s">
        <v>291</v>
      </c>
      <c r="AI219" s="183"/>
      <c r="AJ219" s="183" t="s">
        <v>248</v>
      </c>
      <c r="AK219" s="183" t="s">
        <v>249</v>
      </c>
      <c r="AL219" s="183" t="s">
        <v>250</v>
      </c>
      <c r="AM219" s="183"/>
      <c r="AN219" s="183"/>
      <c r="AO219" s="183"/>
      <c r="AP219" s="183"/>
      <c r="AQ219" s="183"/>
      <c r="AR219" s="183" t="s">
        <v>276</v>
      </c>
      <c r="AS219" s="183" t="s">
        <v>277</v>
      </c>
      <c r="AT219" s="183" t="s">
        <v>259</v>
      </c>
      <c r="AU219" s="183"/>
      <c r="AV219" s="183"/>
      <c r="AW219" s="183"/>
      <c r="AX219" s="183"/>
      <c r="AY219" s="183"/>
      <c r="AZ219" s="183"/>
      <c r="BA219" s="183"/>
      <c r="BB219" s="183"/>
    </row>
    <row r="220" spans="1:54" ht="12.75">
      <c r="A220" s="183" t="s">
        <v>427</v>
      </c>
      <c r="B220" s="183" t="s">
        <v>428</v>
      </c>
      <c r="C220" s="183" t="s">
        <v>429</v>
      </c>
      <c r="D220" s="183" t="s">
        <v>427</v>
      </c>
      <c r="E220" s="183" t="s">
        <v>428</v>
      </c>
      <c r="F220" s="183" t="s">
        <v>429</v>
      </c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 t="s">
        <v>289</v>
      </c>
      <c r="U220" s="183" t="s">
        <v>290</v>
      </c>
      <c r="V220" s="183" t="s">
        <v>291</v>
      </c>
      <c r="W220" s="183"/>
      <c r="X220" s="183" t="s">
        <v>292</v>
      </c>
      <c r="Y220" s="183" t="s">
        <v>293</v>
      </c>
      <c r="Z220" s="183" t="s">
        <v>294</v>
      </c>
      <c r="AA220" s="183"/>
      <c r="AB220" s="183" t="s">
        <v>289</v>
      </c>
      <c r="AC220" s="183" t="s">
        <v>290</v>
      </c>
      <c r="AD220" s="183" t="s">
        <v>291</v>
      </c>
      <c r="AE220" s="183"/>
      <c r="AF220" s="183" t="s">
        <v>292</v>
      </c>
      <c r="AG220" s="183" t="s">
        <v>293</v>
      </c>
      <c r="AH220" s="183" t="s">
        <v>294</v>
      </c>
      <c r="AI220" s="183"/>
      <c r="AJ220" s="183" t="s">
        <v>251</v>
      </c>
      <c r="AK220" s="183" t="s">
        <v>252</v>
      </c>
      <c r="AL220" s="183" t="s">
        <v>253</v>
      </c>
      <c r="AM220" s="183"/>
      <c r="AN220" s="183"/>
      <c r="AO220" s="183"/>
      <c r="AP220" s="183"/>
      <c r="AQ220" s="183"/>
      <c r="AR220" s="183" t="s">
        <v>276</v>
      </c>
      <c r="AS220" s="183" t="s">
        <v>277</v>
      </c>
      <c r="AT220" s="183" t="s">
        <v>259</v>
      </c>
      <c r="AU220" s="183"/>
      <c r="AV220" s="183"/>
      <c r="AW220" s="183"/>
      <c r="AX220" s="183"/>
      <c r="AY220" s="183"/>
      <c r="AZ220" s="183"/>
      <c r="BA220" s="183"/>
      <c r="BB220" s="183"/>
    </row>
    <row r="221" spans="1:54" ht="12.75">
      <c r="A221" s="183" t="s">
        <v>430</v>
      </c>
      <c r="B221" s="183" t="s">
        <v>431</v>
      </c>
      <c r="C221" s="183" t="s">
        <v>335</v>
      </c>
      <c r="D221" s="183" t="s">
        <v>430</v>
      </c>
      <c r="E221" s="183" t="s">
        <v>431</v>
      </c>
      <c r="F221" s="183" t="s">
        <v>335</v>
      </c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 t="s">
        <v>292</v>
      </c>
      <c r="U221" s="183" t="s">
        <v>293</v>
      </c>
      <c r="V221" s="183" t="s">
        <v>294</v>
      </c>
      <c r="W221" s="183"/>
      <c r="X221" s="183" t="s">
        <v>295</v>
      </c>
      <c r="Y221" s="183" t="s">
        <v>296</v>
      </c>
      <c r="Z221" s="183" t="s">
        <v>297</v>
      </c>
      <c r="AA221" s="183"/>
      <c r="AB221" s="183" t="s">
        <v>292</v>
      </c>
      <c r="AC221" s="183" t="s">
        <v>293</v>
      </c>
      <c r="AD221" s="183" t="s">
        <v>294</v>
      </c>
      <c r="AE221" s="183"/>
      <c r="AF221" s="183" t="s">
        <v>295</v>
      </c>
      <c r="AG221" s="183" t="s">
        <v>296</v>
      </c>
      <c r="AH221" s="183" t="s">
        <v>297</v>
      </c>
      <c r="AI221" s="183"/>
      <c r="AJ221" s="183" t="s">
        <v>399</v>
      </c>
      <c r="AK221" s="183" t="s">
        <v>400</v>
      </c>
      <c r="AL221" s="183" t="s">
        <v>335</v>
      </c>
      <c r="AM221" s="183"/>
      <c r="AN221" s="183"/>
      <c r="AO221" s="183"/>
      <c r="AP221" s="183"/>
      <c r="AQ221" s="183"/>
      <c r="AR221" s="183" t="s">
        <v>278</v>
      </c>
      <c r="AS221" s="183" t="s">
        <v>279</v>
      </c>
      <c r="AT221" s="183" t="s">
        <v>280</v>
      </c>
      <c r="AU221" s="183"/>
      <c r="AV221" s="183"/>
      <c r="AW221" s="183"/>
      <c r="AX221" s="183"/>
      <c r="AY221" s="183"/>
      <c r="AZ221" s="183"/>
      <c r="BA221" s="183"/>
      <c r="BB221" s="183"/>
    </row>
    <row r="222" spans="1:54" ht="12.75">
      <c r="A222" s="183" t="s">
        <v>432</v>
      </c>
      <c r="B222" s="183" t="s">
        <v>433</v>
      </c>
      <c r="C222" s="183" t="s">
        <v>291</v>
      </c>
      <c r="D222" s="183" t="s">
        <v>432</v>
      </c>
      <c r="E222" s="183" t="s">
        <v>433</v>
      </c>
      <c r="F222" s="183" t="s">
        <v>291</v>
      </c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 t="s">
        <v>295</v>
      </c>
      <c r="U222" s="183" t="s">
        <v>296</v>
      </c>
      <c r="V222" s="183" t="s">
        <v>297</v>
      </c>
      <c r="W222" s="183"/>
      <c r="X222" s="183" t="s">
        <v>298</v>
      </c>
      <c r="Y222" s="183" t="s">
        <v>299</v>
      </c>
      <c r="Z222" s="183" t="s">
        <v>300</v>
      </c>
      <c r="AA222" s="183"/>
      <c r="AB222" s="183" t="s">
        <v>295</v>
      </c>
      <c r="AC222" s="183" t="s">
        <v>296</v>
      </c>
      <c r="AD222" s="183" t="s">
        <v>297</v>
      </c>
      <c r="AE222" s="183"/>
      <c r="AF222" s="183" t="s">
        <v>298</v>
      </c>
      <c r="AG222" s="183" t="s">
        <v>299</v>
      </c>
      <c r="AH222" s="183" t="s">
        <v>300</v>
      </c>
      <c r="AI222" s="183"/>
      <c r="AJ222" s="183" t="s">
        <v>401</v>
      </c>
      <c r="AK222" s="183" t="s">
        <v>402</v>
      </c>
      <c r="AL222" s="183" t="s">
        <v>403</v>
      </c>
      <c r="AM222" s="183"/>
      <c r="AN222" s="183"/>
      <c r="AO222" s="183"/>
      <c r="AP222" s="183"/>
      <c r="AQ222" s="183"/>
      <c r="AR222" s="183" t="s">
        <v>281</v>
      </c>
      <c r="AS222" s="183" t="s">
        <v>282</v>
      </c>
      <c r="AT222" s="183" t="s">
        <v>283</v>
      </c>
      <c r="AU222" s="183"/>
      <c r="AV222" s="183"/>
      <c r="AW222" s="183"/>
      <c r="AX222" s="183"/>
      <c r="AY222" s="183"/>
      <c r="AZ222" s="183"/>
      <c r="BA222" s="183"/>
      <c r="BB222" s="183"/>
    </row>
    <row r="223" spans="1:54" ht="12.75">
      <c r="A223" s="183" t="s">
        <v>434</v>
      </c>
      <c r="B223" s="183" t="s">
        <v>435</v>
      </c>
      <c r="C223" s="183" t="s">
        <v>291</v>
      </c>
      <c r="D223" s="183" t="s">
        <v>434</v>
      </c>
      <c r="E223" s="183" t="s">
        <v>435</v>
      </c>
      <c r="F223" s="183" t="s">
        <v>291</v>
      </c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 t="s">
        <v>298</v>
      </c>
      <c r="U223" s="183" t="s">
        <v>299</v>
      </c>
      <c r="V223" s="183" t="s">
        <v>300</v>
      </c>
      <c r="W223" s="183"/>
      <c r="X223" s="183" t="s">
        <v>301</v>
      </c>
      <c r="Y223" s="183" t="s">
        <v>302</v>
      </c>
      <c r="Z223" s="183" t="s">
        <v>300</v>
      </c>
      <c r="AA223" s="183"/>
      <c r="AB223" s="183" t="s">
        <v>298</v>
      </c>
      <c r="AC223" s="183" t="s">
        <v>299</v>
      </c>
      <c r="AD223" s="183" t="s">
        <v>300</v>
      </c>
      <c r="AE223" s="183"/>
      <c r="AF223" s="183" t="s">
        <v>301</v>
      </c>
      <c r="AG223" s="183" t="s">
        <v>302</v>
      </c>
      <c r="AH223" s="183" t="s">
        <v>300</v>
      </c>
      <c r="AI223" s="183"/>
      <c r="AJ223" s="183" t="s">
        <v>401</v>
      </c>
      <c r="AK223" s="183" t="s">
        <v>402</v>
      </c>
      <c r="AL223" s="183" t="s">
        <v>403</v>
      </c>
      <c r="AM223" s="183"/>
      <c r="AN223" s="183"/>
      <c r="AO223" s="183"/>
      <c r="AP223" s="183"/>
      <c r="AQ223" s="183"/>
      <c r="AR223" s="183" t="s">
        <v>329</v>
      </c>
      <c r="AS223" s="183" t="s">
        <v>330</v>
      </c>
      <c r="AT223" s="183" t="s">
        <v>331</v>
      </c>
      <c r="AU223" s="183"/>
      <c r="AV223" s="183"/>
      <c r="AW223" s="183"/>
      <c r="AX223" s="183"/>
      <c r="AY223" s="183"/>
      <c r="AZ223" s="183"/>
      <c r="BA223" s="183"/>
      <c r="BB223" s="183"/>
    </row>
    <row r="224" spans="1:54" ht="12.75">
      <c r="A224" s="183" t="s">
        <v>614</v>
      </c>
      <c r="B224" s="183" t="s">
        <v>615</v>
      </c>
      <c r="C224" s="183" t="s">
        <v>616</v>
      </c>
      <c r="D224" s="183" t="s">
        <v>614</v>
      </c>
      <c r="E224" s="183" t="s">
        <v>615</v>
      </c>
      <c r="F224" s="183" t="s">
        <v>616</v>
      </c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 t="s">
        <v>301</v>
      </c>
      <c r="U224" s="183" t="s">
        <v>302</v>
      </c>
      <c r="V224" s="183" t="s">
        <v>300</v>
      </c>
      <c r="W224" s="183"/>
      <c r="X224" s="183" t="s">
        <v>303</v>
      </c>
      <c r="Y224" s="183" t="s">
        <v>304</v>
      </c>
      <c r="Z224" s="183" t="s">
        <v>294</v>
      </c>
      <c r="AA224" s="183"/>
      <c r="AB224" s="183" t="s">
        <v>301</v>
      </c>
      <c r="AC224" s="183" t="s">
        <v>302</v>
      </c>
      <c r="AD224" s="183" t="s">
        <v>300</v>
      </c>
      <c r="AE224" s="183"/>
      <c r="AF224" s="183" t="s">
        <v>303</v>
      </c>
      <c r="AG224" s="183" t="s">
        <v>304</v>
      </c>
      <c r="AH224" s="183" t="s">
        <v>294</v>
      </c>
      <c r="AI224" s="183"/>
      <c r="AJ224" s="183" t="s">
        <v>404</v>
      </c>
      <c r="AK224" s="183" t="s">
        <v>405</v>
      </c>
      <c r="AL224" s="183" t="s">
        <v>335</v>
      </c>
      <c r="AM224" s="183"/>
      <c r="AN224" s="183"/>
      <c r="AO224" s="183"/>
      <c r="AP224" s="183"/>
      <c r="AQ224" s="183"/>
      <c r="AR224" s="183" t="s">
        <v>332</v>
      </c>
      <c r="AS224" s="183" t="s">
        <v>333</v>
      </c>
      <c r="AT224" s="183" t="s">
        <v>286</v>
      </c>
      <c r="AU224" s="183"/>
      <c r="AV224" s="183"/>
      <c r="AW224" s="183"/>
      <c r="AX224" s="183"/>
      <c r="AY224" s="183"/>
      <c r="AZ224" s="183"/>
      <c r="BA224" s="183"/>
      <c r="BB224" s="183"/>
    </row>
    <row r="225" spans="1:54" ht="12.75">
      <c r="A225" s="183" t="s">
        <v>436</v>
      </c>
      <c r="B225" s="183" t="s">
        <v>437</v>
      </c>
      <c r="C225" s="183" t="s">
        <v>322</v>
      </c>
      <c r="D225" s="183" t="s">
        <v>436</v>
      </c>
      <c r="E225" s="183" t="s">
        <v>437</v>
      </c>
      <c r="F225" s="183" t="s">
        <v>322</v>
      </c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 t="s">
        <v>303</v>
      </c>
      <c r="U225" s="183" t="s">
        <v>304</v>
      </c>
      <c r="V225" s="183" t="s">
        <v>294</v>
      </c>
      <c r="W225" s="183"/>
      <c r="X225" s="183" t="s">
        <v>603</v>
      </c>
      <c r="Y225" s="183" t="s">
        <v>604</v>
      </c>
      <c r="Z225" s="183" t="s">
        <v>294</v>
      </c>
      <c r="AA225" s="183"/>
      <c r="AB225" s="183" t="s">
        <v>303</v>
      </c>
      <c r="AC225" s="183" t="s">
        <v>304</v>
      </c>
      <c r="AD225" s="183" t="s">
        <v>294</v>
      </c>
      <c r="AE225" s="183"/>
      <c r="AF225" s="183" t="s">
        <v>603</v>
      </c>
      <c r="AG225" s="183" t="s">
        <v>604</v>
      </c>
      <c r="AH225" s="183" t="s">
        <v>294</v>
      </c>
      <c r="AI225" s="183"/>
      <c r="AJ225" s="183" t="s">
        <v>254</v>
      </c>
      <c r="AK225" s="183" t="s">
        <v>255</v>
      </c>
      <c r="AL225" s="183" t="s">
        <v>256</v>
      </c>
      <c r="AM225" s="183"/>
      <c r="AN225" s="183"/>
      <c r="AO225" s="183"/>
      <c r="AP225" s="183"/>
      <c r="AQ225" s="183"/>
      <c r="AR225" s="183" t="s">
        <v>641</v>
      </c>
      <c r="AS225" s="183" t="s">
        <v>334</v>
      </c>
      <c r="AT225" s="183" t="s">
        <v>335</v>
      </c>
      <c r="AU225" s="183"/>
      <c r="AV225" s="183"/>
      <c r="AW225" s="183"/>
      <c r="AX225" s="183"/>
      <c r="AY225" s="183"/>
      <c r="AZ225" s="183"/>
      <c r="BA225" s="183"/>
      <c r="BB225" s="183"/>
    </row>
    <row r="226" spans="1:54" ht="12.75">
      <c r="A226" s="183" t="s">
        <v>438</v>
      </c>
      <c r="B226" s="183" t="s">
        <v>439</v>
      </c>
      <c r="C226" s="183" t="s">
        <v>300</v>
      </c>
      <c r="D226" s="183" t="s">
        <v>438</v>
      </c>
      <c r="E226" s="183" t="s">
        <v>439</v>
      </c>
      <c r="F226" s="183" t="s">
        <v>300</v>
      </c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 t="s">
        <v>603</v>
      </c>
      <c r="U226" s="183" t="s">
        <v>604</v>
      </c>
      <c r="V226" s="183" t="s">
        <v>294</v>
      </c>
      <c r="W226" s="183"/>
      <c r="X226" s="183" t="s">
        <v>653</v>
      </c>
      <c r="Y226" s="183" t="s">
        <v>550</v>
      </c>
      <c r="Z226" s="183" t="s">
        <v>555</v>
      </c>
      <c r="AA226" s="183"/>
      <c r="AB226" s="183" t="s">
        <v>603</v>
      </c>
      <c r="AC226" s="183" t="s">
        <v>604</v>
      </c>
      <c r="AD226" s="183" t="s">
        <v>294</v>
      </c>
      <c r="AE226" s="183"/>
      <c r="AF226" s="183" t="s">
        <v>653</v>
      </c>
      <c r="AG226" s="183" t="s">
        <v>550</v>
      </c>
      <c r="AH226" s="183" t="s">
        <v>555</v>
      </c>
      <c r="AI226" s="183"/>
      <c r="AJ226" s="183" t="s">
        <v>254</v>
      </c>
      <c r="AK226" s="183" t="s">
        <v>255</v>
      </c>
      <c r="AL226" s="183" t="s">
        <v>256</v>
      </c>
      <c r="AM226" s="183"/>
      <c r="AN226" s="183"/>
      <c r="AO226" s="183"/>
      <c r="AP226" s="183"/>
      <c r="AQ226" s="183"/>
      <c r="AR226" s="183" t="s">
        <v>284</v>
      </c>
      <c r="AS226" s="183" t="s">
        <v>285</v>
      </c>
      <c r="AT226" s="183" t="s">
        <v>286</v>
      </c>
      <c r="AU226" s="183"/>
      <c r="AV226" s="183"/>
      <c r="AW226" s="183"/>
      <c r="AX226" s="183"/>
      <c r="AY226" s="183"/>
      <c r="AZ226" s="183"/>
      <c r="BA226" s="183"/>
      <c r="BB226" s="183"/>
    </row>
    <row r="227" spans="1:54" ht="12.75">
      <c r="A227" s="183" t="s">
        <v>440</v>
      </c>
      <c r="B227" s="183" t="s">
        <v>441</v>
      </c>
      <c r="C227" s="183" t="s">
        <v>419</v>
      </c>
      <c r="D227" s="183" t="s">
        <v>440</v>
      </c>
      <c r="E227" s="183" t="s">
        <v>441</v>
      </c>
      <c r="F227" s="183" t="s">
        <v>419</v>
      </c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 t="s">
        <v>653</v>
      </c>
      <c r="U227" s="183" t="s">
        <v>550</v>
      </c>
      <c r="V227" s="183" t="s">
        <v>555</v>
      </c>
      <c r="W227" s="183"/>
      <c r="X227" s="183" t="s">
        <v>305</v>
      </c>
      <c r="Y227" s="183" t="s">
        <v>306</v>
      </c>
      <c r="Z227" s="183" t="s">
        <v>307</v>
      </c>
      <c r="AA227" s="183"/>
      <c r="AB227" s="183" t="s">
        <v>653</v>
      </c>
      <c r="AC227" s="183" t="s">
        <v>550</v>
      </c>
      <c r="AD227" s="183" t="s">
        <v>555</v>
      </c>
      <c r="AE227" s="183"/>
      <c r="AF227" s="183" t="s">
        <v>305</v>
      </c>
      <c r="AG227" s="183" t="s">
        <v>306</v>
      </c>
      <c r="AH227" s="183" t="s">
        <v>307</v>
      </c>
      <c r="AI227" s="183"/>
      <c r="AJ227" s="183" t="s">
        <v>406</v>
      </c>
      <c r="AK227" s="183" t="s">
        <v>407</v>
      </c>
      <c r="AL227" s="183" t="s">
        <v>408</v>
      </c>
      <c r="AM227" s="183"/>
      <c r="AN227" s="183"/>
      <c r="AO227" s="183"/>
      <c r="AP227" s="183"/>
      <c r="AQ227" s="183"/>
      <c r="AR227" s="183" t="s">
        <v>284</v>
      </c>
      <c r="AS227" s="183" t="s">
        <v>285</v>
      </c>
      <c r="AT227" s="183" t="s">
        <v>286</v>
      </c>
      <c r="AU227" s="183"/>
      <c r="AV227" s="183"/>
      <c r="AW227" s="183"/>
      <c r="AX227" s="183"/>
      <c r="AY227" s="183"/>
      <c r="AZ227" s="183"/>
      <c r="BA227" s="183"/>
      <c r="BB227" s="183"/>
    </row>
    <row r="228" spans="1:54" ht="12.75">
      <c r="A228" s="183" t="s">
        <v>442</v>
      </c>
      <c r="B228" s="183" t="s">
        <v>443</v>
      </c>
      <c r="C228" s="183" t="s">
        <v>221</v>
      </c>
      <c r="D228" s="183" t="s">
        <v>442</v>
      </c>
      <c r="E228" s="183" t="s">
        <v>443</v>
      </c>
      <c r="F228" s="183" t="s">
        <v>221</v>
      </c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 t="s">
        <v>305</v>
      </c>
      <c r="U228" s="183" t="s">
        <v>306</v>
      </c>
      <c r="V228" s="183" t="s">
        <v>307</v>
      </c>
      <c r="W228" s="183"/>
      <c r="X228" s="183" t="s">
        <v>308</v>
      </c>
      <c r="Y228" s="183" t="s">
        <v>309</v>
      </c>
      <c r="Z228" s="183" t="s">
        <v>310</v>
      </c>
      <c r="AA228" s="183"/>
      <c r="AB228" s="183" t="s">
        <v>305</v>
      </c>
      <c r="AC228" s="183" t="s">
        <v>306</v>
      </c>
      <c r="AD228" s="183" t="s">
        <v>307</v>
      </c>
      <c r="AE228" s="183"/>
      <c r="AF228" s="183" t="s">
        <v>308</v>
      </c>
      <c r="AG228" s="183" t="s">
        <v>309</v>
      </c>
      <c r="AH228" s="183" t="s">
        <v>310</v>
      </c>
      <c r="AI228" s="183"/>
      <c r="AJ228" s="183" t="s">
        <v>409</v>
      </c>
      <c r="AK228" s="183" t="s">
        <v>410</v>
      </c>
      <c r="AL228" s="183" t="s">
        <v>272</v>
      </c>
      <c r="AM228" s="183"/>
      <c r="AN228" s="183"/>
      <c r="AO228" s="183"/>
      <c r="AP228" s="183"/>
      <c r="AQ228" s="183"/>
      <c r="AR228" s="183" t="s">
        <v>548</v>
      </c>
      <c r="AS228" s="183" t="s">
        <v>549</v>
      </c>
      <c r="AT228" s="183" t="s">
        <v>307</v>
      </c>
      <c r="AU228" s="183"/>
      <c r="AV228" s="183"/>
      <c r="AW228" s="183"/>
      <c r="AX228" s="183"/>
      <c r="AY228" s="183"/>
      <c r="AZ228" s="183"/>
      <c r="BA228" s="183"/>
      <c r="BB228" s="183"/>
    </row>
    <row r="229" spans="1:54" ht="12.75">
      <c r="A229" s="183" t="s">
        <v>617</v>
      </c>
      <c r="B229" s="183" t="s">
        <v>618</v>
      </c>
      <c r="C229" s="183" t="s">
        <v>286</v>
      </c>
      <c r="D229" s="183" t="s">
        <v>617</v>
      </c>
      <c r="E229" s="183" t="s">
        <v>618</v>
      </c>
      <c r="F229" s="183" t="s">
        <v>286</v>
      </c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 t="s">
        <v>308</v>
      </c>
      <c r="U229" s="183" t="s">
        <v>309</v>
      </c>
      <c r="V229" s="183" t="s">
        <v>310</v>
      </c>
      <c r="W229" s="183"/>
      <c r="X229" s="183" t="s">
        <v>652</v>
      </c>
      <c r="Y229" s="183" t="s">
        <v>550</v>
      </c>
      <c r="Z229" s="183" t="s">
        <v>551</v>
      </c>
      <c r="AA229" s="183"/>
      <c r="AB229" s="183" t="s">
        <v>308</v>
      </c>
      <c r="AC229" s="183" t="s">
        <v>309</v>
      </c>
      <c r="AD229" s="183" t="s">
        <v>310</v>
      </c>
      <c r="AE229" s="183"/>
      <c r="AF229" s="183" t="s">
        <v>652</v>
      </c>
      <c r="AG229" s="183" t="s">
        <v>550</v>
      </c>
      <c r="AH229" s="183" t="s">
        <v>551</v>
      </c>
      <c r="AI229" s="183"/>
      <c r="AJ229" s="183" t="s">
        <v>411</v>
      </c>
      <c r="AK229" s="183" t="s">
        <v>412</v>
      </c>
      <c r="AL229" s="183" t="s">
        <v>217</v>
      </c>
      <c r="AM229" s="183"/>
      <c r="AN229" s="183"/>
      <c r="AO229" s="183"/>
      <c r="AP229" s="183"/>
      <c r="AQ229" s="183"/>
      <c r="AR229" s="183" t="s">
        <v>287</v>
      </c>
      <c r="AS229" s="183" t="s">
        <v>288</v>
      </c>
      <c r="AT229" s="183" t="s">
        <v>224</v>
      </c>
      <c r="AU229" s="183"/>
      <c r="AV229" s="183"/>
      <c r="AW229" s="183"/>
      <c r="AX229" s="183"/>
      <c r="AY229" s="183"/>
      <c r="AZ229" s="183"/>
      <c r="BA229" s="183"/>
      <c r="BB229" s="183"/>
    </row>
    <row r="230" spans="1:54" ht="12.75">
      <c r="A230" s="183" t="s">
        <v>444</v>
      </c>
      <c r="B230" s="183" t="s">
        <v>445</v>
      </c>
      <c r="C230" s="183" t="s">
        <v>224</v>
      </c>
      <c r="D230" s="183" t="s">
        <v>444</v>
      </c>
      <c r="E230" s="183" t="s">
        <v>445</v>
      </c>
      <c r="F230" s="183" t="s">
        <v>224</v>
      </c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 t="s">
        <v>652</v>
      </c>
      <c r="U230" s="183" t="s">
        <v>550</v>
      </c>
      <c r="V230" s="183" t="s">
        <v>551</v>
      </c>
      <c r="W230" s="183"/>
      <c r="X230" s="183" t="s">
        <v>552</v>
      </c>
      <c r="Y230" s="183" t="s">
        <v>550</v>
      </c>
      <c r="Z230" s="183" t="s">
        <v>551</v>
      </c>
      <c r="AA230" s="183"/>
      <c r="AB230" s="183" t="s">
        <v>652</v>
      </c>
      <c r="AC230" s="183" t="s">
        <v>550</v>
      </c>
      <c r="AD230" s="183" t="s">
        <v>551</v>
      </c>
      <c r="AE230" s="183"/>
      <c r="AF230" s="183" t="s">
        <v>552</v>
      </c>
      <c r="AG230" s="183" t="s">
        <v>550</v>
      </c>
      <c r="AH230" s="183" t="s">
        <v>551</v>
      </c>
      <c r="AI230" s="183"/>
      <c r="AJ230" s="183" t="s">
        <v>413</v>
      </c>
      <c r="AK230" s="183" t="s">
        <v>414</v>
      </c>
      <c r="AL230" s="183" t="s">
        <v>286</v>
      </c>
      <c r="AM230" s="183"/>
      <c r="AN230" s="183"/>
      <c r="AO230" s="183"/>
      <c r="AP230" s="183"/>
      <c r="AQ230" s="183"/>
      <c r="AR230" s="183" t="s">
        <v>339</v>
      </c>
      <c r="AS230" s="183" t="s">
        <v>340</v>
      </c>
      <c r="AT230" s="183" t="s">
        <v>341</v>
      </c>
      <c r="AU230" s="183"/>
      <c r="AV230" s="183"/>
      <c r="AW230" s="183"/>
      <c r="AX230" s="183"/>
      <c r="AY230" s="183"/>
      <c r="AZ230" s="183"/>
      <c r="BA230" s="183"/>
      <c r="BB230" s="183"/>
    </row>
    <row r="231" spans="1:54" ht="12.75">
      <c r="A231" s="183" t="s">
        <v>446</v>
      </c>
      <c r="B231" s="183" t="s">
        <v>447</v>
      </c>
      <c r="C231" s="183" t="s">
        <v>259</v>
      </c>
      <c r="D231" s="183" t="s">
        <v>446</v>
      </c>
      <c r="E231" s="183" t="s">
        <v>447</v>
      </c>
      <c r="F231" s="183" t="s">
        <v>259</v>
      </c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 t="s">
        <v>552</v>
      </c>
      <c r="U231" s="183" t="s">
        <v>550</v>
      </c>
      <c r="V231" s="183" t="s">
        <v>551</v>
      </c>
      <c r="W231" s="183"/>
      <c r="X231" s="183" t="s">
        <v>311</v>
      </c>
      <c r="Y231" s="183" t="s">
        <v>312</v>
      </c>
      <c r="Z231" s="183" t="s">
        <v>313</v>
      </c>
      <c r="AA231" s="183"/>
      <c r="AB231" s="183" t="s">
        <v>552</v>
      </c>
      <c r="AC231" s="183" t="s">
        <v>550</v>
      </c>
      <c r="AD231" s="183" t="s">
        <v>551</v>
      </c>
      <c r="AE231" s="183"/>
      <c r="AF231" s="183" t="s">
        <v>311</v>
      </c>
      <c r="AG231" s="183" t="s">
        <v>312</v>
      </c>
      <c r="AH231" s="183" t="s">
        <v>313</v>
      </c>
      <c r="AI231" s="183"/>
      <c r="AJ231" s="183" t="s">
        <v>611</v>
      </c>
      <c r="AK231" s="183" t="s">
        <v>260</v>
      </c>
      <c r="AL231" s="183" t="s">
        <v>261</v>
      </c>
      <c r="AM231" s="183"/>
      <c r="AN231" s="183"/>
      <c r="AO231" s="183"/>
      <c r="AP231" s="183"/>
      <c r="AQ231" s="183"/>
      <c r="AR231" s="183" t="s">
        <v>289</v>
      </c>
      <c r="AS231" s="183" t="s">
        <v>290</v>
      </c>
      <c r="AT231" s="183" t="s">
        <v>291</v>
      </c>
      <c r="AU231" s="183"/>
      <c r="AV231" s="183"/>
      <c r="AW231" s="183"/>
      <c r="AX231" s="183"/>
      <c r="AY231" s="183"/>
      <c r="AZ231" s="183"/>
      <c r="BA231" s="183"/>
      <c r="BB231" s="183"/>
    </row>
    <row r="232" spans="1:54" ht="12.75">
      <c r="A232" s="183" t="s">
        <v>448</v>
      </c>
      <c r="B232" s="183" t="s">
        <v>449</v>
      </c>
      <c r="C232" s="183" t="s">
        <v>300</v>
      </c>
      <c r="D232" s="183" t="s">
        <v>448</v>
      </c>
      <c r="E232" s="183" t="s">
        <v>449</v>
      </c>
      <c r="F232" s="183" t="s">
        <v>300</v>
      </c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 t="s">
        <v>311</v>
      </c>
      <c r="U232" s="183" t="s">
        <v>312</v>
      </c>
      <c r="V232" s="183" t="s">
        <v>313</v>
      </c>
      <c r="W232" s="183"/>
      <c r="X232" s="183" t="s">
        <v>556</v>
      </c>
      <c r="Y232" s="183" t="s">
        <v>557</v>
      </c>
      <c r="Z232" s="183" t="s">
        <v>558</v>
      </c>
      <c r="AA232" s="183"/>
      <c r="AB232" s="183" t="s">
        <v>311</v>
      </c>
      <c r="AC232" s="183" t="s">
        <v>312</v>
      </c>
      <c r="AD232" s="183" t="s">
        <v>313</v>
      </c>
      <c r="AE232" s="183"/>
      <c r="AF232" s="183" t="s">
        <v>556</v>
      </c>
      <c r="AG232" s="183" t="s">
        <v>557</v>
      </c>
      <c r="AH232" s="183" t="s">
        <v>558</v>
      </c>
      <c r="AI232" s="183"/>
      <c r="AJ232" s="183" t="s">
        <v>611</v>
      </c>
      <c r="AK232" s="183" t="s">
        <v>260</v>
      </c>
      <c r="AL232" s="183" t="s">
        <v>261</v>
      </c>
      <c r="AM232" s="183"/>
      <c r="AN232" s="183"/>
      <c r="AO232" s="183"/>
      <c r="AP232" s="183"/>
      <c r="AQ232" s="183"/>
      <c r="AR232" s="183" t="s">
        <v>342</v>
      </c>
      <c r="AS232" s="183" t="s">
        <v>343</v>
      </c>
      <c r="AT232" s="183" t="s">
        <v>338</v>
      </c>
      <c r="AU232" s="183"/>
      <c r="AV232" s="183"/>
      <c r="AW232" s="183"/>
      <c r="AX232" s="183"/>
      <c r="AY232" s="183"/>
      <c r="AZ232" s="183"/>
      <c r="BA232" s="183"/>
      <c r="BB232" s="183"/>
    </row>
    <row r="233" spans="1:54" ht="12.75">
      <c r="A233" s="183" t="s">
        <v>450</v>
      </c>
      <c r="B233" s="183" t="s">
        <v>451</v>
      </c>
      <c r="C233" s="183" t="s">
        <v>291</v>
      </c>
      <c r="D233" s="183" t="s">
        <v>450</v>
      </c>
      <c r="E233" s="183" t="s">
        <v>451</v>
      </c>
      <c r="F233" s="183" t="s">
        <v>291</v>
      </c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 t="s">
        <v>556</v>
      </c>
      <c r="U233" s="183" t="s">
        <v>557</v>
      </c>
      <c r="V233" s="183" t="s">
        <v>558</v>
      </c>
      <c r="W233" s="183"/>
      <c r="X233" s="183" t="s">
        <v>553</v>
      </c>
      <c r="Y233" s="183" t="s">
        <v>554</v>
      </c>
      <c r="Z233" s="183" t="s">
        <v>555</v>
      </c>
      <c r="AA233" s="183"/>
      <c r="AB233" s="183" t="s">
        <v>556</v>
      </c>
      <c r="AC233" s="183" t="s">
        <v>557</v>
      </c>
      <c r="AD233" s="183" t="s">
        <v>558</v>
      </c>
      <c r="AE233" s="183"/>
      <c r="AF233" s="183" t="s">
        <v>553</v>
      </c>
      <c r="AG233" s="183" t="s">
        <v>554</v>
      </c>
      <c r="AH233" s="183" t="s">
        <v>555</v>
      </c>
      <c r="AI233" s="183"/>
      <c r="AJ233" s="183" t="s">
        <v>417</v>
      </c>
      <c r="AK233" s="183" t="s">
        <v>418</v>
      </c>
      <c r="AL233" s="183" t="s">
        <v>419</v>
      </c>
      <c r="AM233" s="183"/>
      <c r="AN233" s="183"/>
      <c r="AO233" s="183"/>
      <c r="AP233" s="183"/>
      <c r="AQ233" s="183"/>
      <c r="AR233" s="183" t="s">
        <v>336</v>
      </c>
      <c r="AS233" s="183" t="s">
        <v>337</v>
      </c>
      <c r="AT233" s="183" t="s">
        <v>338</v>
      </c>
      <c r="AU233" s="183"/>
      <c r="AV233" s="183"/>
      <c r="AW233" s="183"/>
      <c r="AX233" s="183"/>
      <c r="AY233" s="183"/>
      <c r="AZ233" s="183"/>
      <c r="BA233" s="183"/>
      <c r="BB233" s="183"/>
    </row>
    <row r="234" spans="1:54" ht="12.75">
      <c r="A234" s="183" t="s">
        <v>454</v>
      </c>
      <c r="B234" s="183" t="s">
        <v>455</v>
      </c>
      <c r="C234" s="183" t="s">
        <v>224</v>
      </c>
      <c r="D234" s="183" t="s">
        <v>454</v>
      </c>
      <c r="E234" s="183" t="s">
        <v>455</v>
      </c>
      <c r="F234" s="183" t="s">
        <v>224</v>
      </c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 t="s">
        <v>553</v>
      </c>
      <c r="U234" s="183" t="s">
        <v>554</v>
      </c>
      <c r="V234" s="183" t="s">
        <v>555</v>
      </c>
      <c r="W234" s="183"/>
      <c r="X234" s="183"/>
      <c r="Y234" s="183"/>
      <c r="Z234" s="183"/>
      <c r="AA234" s="183"/>
      <c r="AB234" s="183" t="s">
        <v>553</v>
      </c>
      <c r="AC234" s="183" t="s">
        <v>554</v>
      </c>
      <c r="AD234" s="183" t="s">
        <v>555</v>
      </c>
      <c r="AE234" s="183"/>
      <c r="AF234" s="183"/>
      <c r="AG234" s="183"/>
      <c r="AH234" s="183"/>
      <c r="AI234" s="183"/>
      <c r="AJ234" s="183" t="s">
        <v>420</v>
      </c>
      <c r="AK234" s="183" t="s">
        <v>421</v>
      </c>
      <c r="AL234" s="183" t="s">
        <v>259</v>
      </c>
      <c r="AM234" s="183"/>
      <c r="AN234" s="183"/>
      <c r="AO234" s="183"/>
      <c r="AP234" s="183"/>
      <c r="AQ234" s="183"/>
      <c r="AR234" s="183" t="s">
        <v>292</v>
      </c>
      <c r="AS234" s="183" t="s">
        <v>293</v>
      </c>
      <c r="AT234" s="183" t="s">
        <v>294</v>
      </c>
      <c r="AU234" s="183"/>
      <c r="AV234" s="183"/>
      <c r="AW234" s="183"/>
      <c r="AX234" s="183"/>
      <c r="AY234" s="183"/>
      <c r="AZ234" s="183"/>
      <c r="BA234" s="183"/>
      <c r="BB234" s="183"/>
    </row>
    <row r="235" spans="1:54" ht="12.75">
      <c r="A235" s="183" t="s">
        <v>452</v>
      </c>
      <c r="B235" s="183" t="s">
        <v>453</v>
      </c>
      <c r="C235" s="183" t="s">
        <v>300</v>
      </c>
      <c r="D235" s="183" t="s">
        <v>452</v>
      </c>
      <c r="E235" s="183" t="s">
        <v>453</v>
      </c>
      <c r="F235" s="183" t="s">
        <v>300</v>
      </c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 t="s">
        <v>422</v>
      </c>
      <c r="AK235" s="183" t="s">
        <v>423</v>
      </c>
      <c r="AL235" s="183" t="s">
        <v>424</v>
      </c>
      <c r="AM235" s="183"/>
      <c r="AN235" s="183"/>
      <c r="AO235" s="183"/>
      <c r="AP235" s="183"/>
      <c r="AQ235" s="183"/>
      <c r="AR235" s="183" t="s">
        <v>295</v>
      </c>
      <c r="AS235" s="183" t="s">
        <v>296</v>
      </c>
      <c r="AT235" s="183" t="s">
        <v>297</v>
      </c>
      <c r="AU235" s="183"/>
      <c r="AV235" s="183"/>
      <c r="AW235" s="183"/>
      <c r="AX235" s="183"/>
      <c r="AY235" s="183"/>
      <c r="AZ235" s="183"/>
      <c r="BA235" s="183"/>
      <c r="BB235" s="183"/>
    </row>
    <row r="236" spans="1:54" ht="12.75">
      <c r="A236" s="183" t="s">
        <v>649</v>
      </c>
      <c r="B236" s="183" t="s">
        <v>650</v>
      </c>
      <c r="C236" s="183" t="s">
        <v>651</v>
      </c>
      <c r="D236" s="183" t="s">
        <v>649</v>
      </c>
      <c r="E236" s="183" t="s">
        <v>650</v>
      </c>
      <c r="F236" s="183" t="s">
        <v>651</v>
      </c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 t="s">
        <v>257</v>
      </c>
      <c r="AK236" s="183" t="s">
        <v>258</v>
      </c>
      <c r="AL236" s="183" t="s">
        <v>259</v>
      </c>
      <c r="AM236" s="183"/>
      <c r="AN236" s="183"/>
      <c r="AO236" s="183"/>
      <c r="AP236" s="183"/>
      <c r="AQ236" s="183"/>
      <c r="AR236" s="183" t="s">
        <v>298</v>
      </c>
      <c r="AS236" s="183" t="s">
        <v>299</v>
      </c>
      <c r="AT236" s="183" t="s">
        <v>300</v>
      </c>
      <c r="AU236" s="183"/>
      <c r="AV236" s="183"/>
      <c r="AW236" s="183"/>
      <c r="AX236" s="183"/>
      <c r="AY236" s="183"/>
      <c r="AZ236" s="183"/>
      <c r="BA236" s="183"/>
      <c r="BB236" s="183"/>
    </row>
    <row r="237" spans="1:54" ht="12.75">
      <c r="A237" s="183" t="s">
        <v>456</v>
      </c>
      <c r="B237" s="183" t="s">
        <v>457</v>
      </c>
      <c r="C237" s="183" t="s">
        <v>280</v>
      </c>
      <c r="D237" s="183" t="s">
        <v>456</v>
      </c>
      <c r="E237" s="183" t="s">
        <v>457</v>
      </c>
      <c r="F237" s="183" t="s">
        <v>280</v>
      </c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 t="s">
        <v>415</v>
      </c>
      <c r="AK237" s="183" t="s">
        <v>416</v>
      </c>
      <c r="AL237" s="183" t="s">
        <v>322</v>
      </c>
      <c r="AM237" s="183"/>
      <c r="AN237" s="183"/>
      <c r="AO237" s="183"/>
      <c r="AP237" s="183"/>
      <c r="AQ237" s="183"/>
      <c r="AR237" s="183" t="s">
        <v>301</v>
      </c>
      <c r="AS237" s="183" t="s">
        <v>302</v>
      </c>
      <c r="AT237" s="183" t="s">
        <v>300</v>
      </c>
      <c r="AU237" s="183"/>
      <c r="AV237" s="183"/>
      <c r="AW237" s="183"/>
      <c r="AX237" s="183"/>
      <c r="AY237" s="183"/>
      <c r="AZ237" s="183"/>
      <c r="BA237" s="183"/>
      <c r="BB237" s="183"/>
    </row>
    <row r="238" spans="1:54" ht="12.75">
      <c r="A238" s="183" t="s">
        <v>458</v>
      </c>
      <c r="B238" s="183" t="s">
        <v>459</v>
      </c>
      <c r="C238" s="183" t="s">
        <v>322</v>
      </c>
      <c r="D238" s="183" t="s">
        <v>458</v>
      </c>
      <c r="E238" s="183" t="s">
        <v>459</v>
      </c>
      <c r="F238" s="183" t="s">
        <v>322</v>
      </c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 t="s">
        <v>623</v>
      </c>
      <c r="AK238" s="183" t="s">
        <v>624</v>
      </c>
      <c r="AL238" s="183" t="s">
        <v>625</v>
      </c>
      <c r="AM238" s="183"/>
      <c r="AN238" s="183"/>
      <c r="AO238" s="183"/>
      <c r="AP238" s="183"/>
      <c r="AQ238" s="183"/>
      <c r="AR238" s="183" t="s">
        <v>303</v>
      </c>
      <c r="AS238" s="183" t="s">
        <v>304</v>
      </c>
      <c r="AT238" s="183" t="s">
        <v>294</v>
      </c>
      <c r="AU238" s="183"/>
      <c r="AV238" s="183"/>
      <c r="AW238" s="183"/>
      <c r="AX238" s="183"/>
      <c r="AY238" s="183"/>
      <c r="AZ238" s="183"/>
      <c r="BA238" s="183"/>
      <c r="BB238" s="183"/>
    </row>
    <row r="239" spans="1:54" ht="12.75">
      <c r="A239" s="183" t="s">
        <v>460</v>
      </c>
      <c r="B239" s="183" t="s">
        <v>461</v>
      </c>
      <c r="C239" s="183" t="s">
        <v>272</v>
      </c>
      <c r="D239" s="183" t="s">
        <v>460</v>
      </c>
      <c r="E239" s="183" t="s">
        <v>461</v>
      </c>
      <c r="F239" s="183" t="s">
        <v>272</v>
      </c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 t="s">
        <v>262</v>
      </c>
      <c r="AK239" s="183" t="s">
        <v>263</v>
      </c>
      <c r="AL239" s="183" t="s">
        <v>264</v>
      </c>
      <c r="AM239" s="183"/>
      <c r="AN239" s="183"/>
      <c r="AO239" s="183"/>
      <c r="AP239" s="183"/>
      <c r="AQ239" s="183"/>
      <c r="AR239" s="183" t="s">
        <v>603</v>
      </c>
      <c r="AS239" s="183" t="s">
        <v>604</v>
      </c>
      <c r="AT239" s="183" t="s">
        <v>294</v>
      </c>
      <c r="AU239" s="183"/>
      <c r="AV239" s="183"/>
      <c r="AW239" s="183"/>
      <c r="AX239" s="183"/>
      <c r="AY239" s="183"/>
      <c r="AZ239" s="183"/>
      <c r="BA239" s="183"/>
      <c r="BB239" s="183"/>
    </row>
    <row r="240" spans="1:54" ht="12.75">
      <c r="A240" s="183" t="s">
        <v>606</v>
      </c>
      <c r="B240" s="183" t="s">
        <v>607</v>
      </c>
      <c r="C240" s="183" t="s">
        <v>608</v>
      </c>
      <c r="D240" s="183" t="s">
        <v>606</v>
      </c>
      <c r="E240" s="183" t="s">
        <v>607</v>
      </c>
      <c r="F240" s="183" t="s">
        <v>608</v>
      </c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 t="s">
        <v>262</v>
      </c>
      <c r="AK240" s="183" t="s">
        <v>263</v>
      </c>
      <c r="AL240" s="183" t="s">
        <v>264</v>
      </c>
      <c r="AM240" s="183"/>
      <c r="AN240" s="183"/>
      <c r="AO240" s="183"/>
      <c r="AP240" s="183"/>
      <c r="AQ240" s="183"/>
      <c r="AR240" s="183" t="s">
        <v>642</v>
      </c>
      <c r="AS240" s="183" t="s">
        <v>633</v>
      </c>
      <c r="AT240" s="183" t="s">
        <v>634</v>
      </c>
      <c r="AU240" s="183"/>
      <c r="AV240" s="183"/>
      <c r="AW240" s="183"/>
      <c r="AX240" s="183"/>
      <c r="AY240" s="183"/>
      <c r="AZ240" s="183"/>
      <c r="BA240" s="183"/>
      <c r="BB240" s="183"/>
    </row>
    <row r="241" spans="1:54" ht="12.75">
      <c r="A241" s="183" t="s">
        <v>462</v>
      </c>
      <c r="B241" s="183" t="s">
        <v>463</v>
      </c>
      <c r="C241" s="183" t="s">
        <v>335</v>
      </c>
      <c r="D241" s="183" t="s">
        <v>462</v>
      </c>
      <c r="E241" s="183" t="s">
        <v>463</v>
      </c>
      <c r="F241" s="183" t="s">
        <v>335</v>
      </c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 t="s">
        <v>425</v>
      </c>
      <c r="AK241" s="183" t="s">
        <v>426</v>
      </c>
      <c r="AL241" s="183" t="s">
        <v>300</v>
      </c>
      <c r="AM241" s="183"/>
      <c r="AN241" s="183"/>
      <c r="AO241" s="183"/>
      <c r="AP241" s="183"/>
      <c r="AQ241" s="183"/>
      <c r="AR241" s="183" t="s">
        <v>643</v>
      </c>
      <c r="AS241" s="183" t="s">
        <v>644</v>
      </c>
      <c r="AT241" s="183" t="s">
        <v>645</v>
      </c>
      <c r="AU241" s="183"/>
      <c r="AV241" s="183"/>
      <c r="AW241" s="183"/>
      <c r="AX241" s="183"/>
      <c r="AY241" s="183"/>
      <c r="AZ241" s="183"/>
      <c r="BA241" s="183"/>
      <c r="BB241" s="183"/>
    </row>
    <row r="242" spans="1:54" ht="12.75">
      <c r="A242" s="183" t="s">
        <v>466</v>
      </c>
      <c r="B242" s="183" t="s">
        <v>467</v>
      </c>
      <c r="C242" s="183" t="s">
        <v>322</v>
      </c>
      <c r="D242" s="183" t="s">
        <v>466</v>
      </c>
      <c r="E242" s="183" t="s">
        <v>467</v>
      </c>
      <c r="F242" s="183" t="s">
        <v>322</v>
      </c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 t="s">
        <v>427</v>
      </c>
      <c r="AK242" s="183" t="s">
        <v>428</v>
      </c>
      <c r="AL242" s="183" t="s">
        <v>429</v>
      </c>
      <c r="AM242" s="183"/>
      <c r="AN242" s="183"/>
      <c r="AO242" s="183"/>
      <c r="AP242" s="183"/>
      <c r="AQ242" s="183"/>
      <c r="AR242" s="183" t="s">
        <v>653</v>
      </c>
      <c r="AS242" s="183" t="s">
        <v>550</v>
      </c>
      <c r="AT242" s="183" t="s">
        <v>555</v>
      </c>
      <c r="AU242" s="183"/>
      <c r="AV242" s="183"/>
      <c r="AW242" s="183"/>
      <c r="AX242" s="183"/>
      <c r="AY242" s="183"/>
      <c r="AZ242" s="183"/>
      <c r="BA242" s="183"/>
      <c r="BB242" s="183"/>
    </row>
    <row r="243" spans="1:54" ht="12.75">
      <c r="A243" s="183" t="s">
        <v>468</v>
      </c>
      <c r="B243" s="183" t="s">
        <v>469</v>
      </c>
      <c r="C243" s="183" t="s">
        <v>335</v>
      </c>
      <c r="D243" s="183" t="s">
        <v>468</v>
      </c>
      <c r="E243" s="183" t="s">
        <v>469</v>
      </c>
      <c r="F243" s="183" t="s">
        <v>335</v>
      </c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 t="s">
        <v>430</v>
      </c>
      <c r="AK243" s="183" t="s">
        <v>431</v>
      </c>
      <c r="AL243" s="183" t="s">
        <v>335</v>
      </c>
      <c r="AM243" s="183"/>
      <c r="AN243" s="183"/>
      <c r="AO243" s="183"/>
      <c r="AP243" s="183"/>
      <c r="AQ243" s="183"/>
      <c r="AR243" s="183" t="s">
        <v>305</v>
      </c>
      <c r="AS243" s="183" t="s">
        <v>306</v>
      </c>
      <c r="AT243" s="183" t="s">
        <v>307</v>
      </c>
      <c r="AU243" s="183"/>
      <c r="AV243" s="183"/>
      <c r="AW243" s="183"/>
      <c r="AX243" s="183"/>
      <c r="AY243" s="183"/>
      <c r="AZ243" s="183"/>
      <c r="BA243" s="183"/>
      <c r="BB243" s="183"/>
    </row>
    <row r="244" spans="1:54" ht="12.75">
      <c r="A244" s="183" t="s">
        <v>626</v>
      </c>
      <c r="B244" s="183" t="s">
        <v>627</v>
      </c>
      <c r="C244" s="183" t="s">
        <v>322</v>
      </c>
      <c r="D244" s="183" t="s">
        <v>626</v>
      </c>
      <c r="E244" s="183" t="s">
        <v>627</v>
      </c>
      <c r="F244" s="183" t="s">
        <v>322</v>
      </c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 t="s">
        <v>265</v>
      </c>
      <c r="AK244" s="183" t="s">
        <v>266</v>
      </c>
      <c r="AL244" s="183" t="s">
        <v>267</v>
      </c>
      <c r="AM244" s="183"/>
      <c r="AN244" s="183"/>
      <c r="AO244" s="183"/>
      <c r="AP244" s="183"/>
      <c r="AQ244" s="183"/>
      <c r="AR244" s="183" t="s">
        <v>308</v>
      </c>
      <c r="AS244" s="183" t="s">
        <v>309</v>
      </c>
      <c r="AT244" s="183" t="s">
        <v>310</v>
      </c>
      <c r="AU244" s="183"/>
      <c r="AV244" s="183"/>
      <c r="AW244" s="183"/>
      <c r="AX244" s="183"/>
      <c r="AY244" s="183"/>
      <c r="AZ244" s="183"/>
      <c r="BA244" s="183"/>
      <c r="BB244" s="183"/>
    </row>
    <row r="245" spans="1:54" ht="12.75">
      <c r="A245" s="183" t="s">
        <v>470</v>
      </c>
      <c r="B245" s="183" t="s">
        <v>471</v>
      </c>
      <c r="C245" s="183" t="s">
        <v>472</v>
      </c>
      <c r="D245" s="183" t="s">
        <v>470</v>
      </c>
      <c r="E245" s="183" t="s">
        <v>471</v>
      </c>
      <c r="F245" s="183" t="s">
        <v>472</v>
      </c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 t="s">
        <v>268</v>
      </c>
      <c r="AK245" s="183" t="s">
        <v>269</v>
      </c>
      <c r="AL245" s="183" t="s">
        <v>259</v>
      </c>
      <c r="AM245" s="183"/>
      <c r="AN245" s="183"/>
      <c r="AO245" s="183"/>
      <c r="AP245" s="183"/>
      <c r="AQ245" s="183"/>
      <c r="AR245" s="183" t="s">
        <v>652</v>
      </c>
      <c r="AS245" s="183" t="s">
        <v>550</v>
      </c>
      <c r="AT245" s="183" t="s">
        <v>551</v>
      </c>
      <c r="AU245" s="183"/>
      <c r="AV245" s="183"/>
      <c r="AW245" s="183"/>
      <c r="AX245" s="183"/>
      <c r="AY245" s="183"/>
      <c r="AZ245" s="183"/>
      <c r="BA245" s="183"/>
      <c r="BB245" s="183"/>
    </row>
    <row r="246" spans="1:54" ht="12.75">
      <c r="A246" s="183" t="s">
        <v>464</v>
      </c>
      <c r="B246" s="183" t="s">
        <v>465</v>
      </c>
      <c r="C246" s="183" t="s">
        <v>322</v>
      </c>
      <c r="D246" s="183" t="s">
        <v>464</v>
      </c>
      <c r="E246" s="183" t="s">
        <v>465</v>
      </c>
      <c r="F246" s="183" t="s">
        <v>322</v>
      </c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 t="s">
        <v>432</v>
      </c>
      <c r="AK246" s="183" t="s">
        <v>433</v>
      </c>
      <c r="AL246" s="183" t="s">
        <v>291</v>
      </c>
      <c r="AM246" s="183"/>
      <c r="AN246" s="183"/>
      <c r="AO246" s="183"/>
      <c r="AP246" s="183"/>
      <c r="AQ246" s="183"/>
      <c r="AR246" s="183" t="s">
        <v>347</v>
      </c>
      <c r="AS246" s="183" t="s">
        <v>348</v>
      </c>
      <c r="AT246" s="183" t="s">
        <v>349</v>
      </c>
      <c r="AU246" s="183"/>
      <c r="AV246" s="183"/>
      <c r="AW246" s="183"/>
      <c r="AX246" s="183"/>
      <c r="AY246" s="183"/>
      <c r="AZ246" s="183"/>
      <c r="BA246" s="183"/>
      <c r="BB246" s="183"/>
    </row>
    <row r="247" spans="1:54" ht="12.75">
      <c r="A247" s="183" t="s">
        <v>473</v>
      </c>
      <c r="B247" s="183" t="s">
        <v>474</v>
      </c>
      <c r="C247" s="183" t="s">
        <v>286</v>
      </c>
      <c r="D247" s="183" t="s">
        <v>473</v>
      </c>
      <c r="E247" s="183" t="s">
        <v>474</v>
      </c>
      <c r="F247" s="183" t="s">
        <v>286</v>
      </c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 t="s">
        <v>434</v>
      </c>
      <c r="AK247" s="183" t="s">
        <v>435</v>
      </c>
      <c r="AL247" s="183" t="s">
        <v>291</v>
      </c>
      <c r="AM247" s="183"/>
      <c r="AN247" s="183"/>
      <c r="AO247" s="183"/>
      <c r="AP247" s="183"/>
      <c r="AQ247" s="183"/>
      <c r="AR247" s="183" t="s">
        <v>552</v>
      </c>
      <c r="AS247" s="183" t="s">
        <v>550</v>
      </c>
      <c r="AT247" s="183" t="s">
        <v>551</v>
      </c>
      <c r="AU247" s="183"/>
      <c r="AV247" s="183"/>
      <c r="AW247" s="183"/>
      <c r="AX247" s="183"/>
      <c r="AY247" s="183"/>
      <c r="AZ247" s="183"/>
      <c r="BA247" s="183"/>
      <c r="BB247" s="183"/>
    </row>
    <row r="248" spans="1:54" ht="12.75">
      <c r="A248" s="183" t="s">
        <v>609</v>
      </c>
      <c r="B248" s="183" t="s">
        <v>610</v>
      </c>
      <c r="C248" s="183" t="s">
        <v>272</v>
      </c>
      <c r="D248" s="183" t="s">
        <v>609</v>
      </c>
      <c r="E248" s="183" t="s">
        <v>610</v>
      </c>
      <c r="F248" s="183" t="s">
        <v>272</v>
      </c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 t="s">
        <v>614</v>
      </c>
      <c r="AK248" s="183" t="s">
        <v>615</v>
      </c>
      <c r="AL248" s="183" t="s">
        <v>616</v>
      </c>
      <c r="AM248" s="183"/>
      <c r="AN248" s="183"/>
      <c r="AO248" s="183"/>
      <c r="AP248" s="183"/>
      <c r="AQ248" s="183"/>
      <c r="AR248" s="183" t="s">
        <v>311</v>
      </c>
      <c r="AS248" s="183" t="s">
        <v>312</v>
      </c>
      <c r="AT248" s="183" t="s">
        <v>313</v>
      </c>
      <c r="AU248" s="183"/>
      <c r="AV248" s="183"/>
      <c r="AW248" s="183"/>
      <c r="AX248" s="183"/>
      <c r="AY248" s="183"/>
      <c r="AZ248" s="183"/>
      <c r="BA248" s="183"/>
      <c r="BB248" s="183"/>
    </row>
    <row r="249" spans="1:54" ht="12.75">
      <c r="A249" s="183" t="s">
        <v>475</v>
      </c>
      <c r="B249" s="183" t="s">
        <v>476</v>
      </c>
      <c r="C249" s="183" t="s">
        <v>253</v>
      </c>
      <c r="D249" s="183" t="s">
        <v>475</v>
      </c>
      <c r="E249" s="183" t="s">
        <v>476</v>
      </c>
      <c r="F249" s="183" t="s">
        <v>253</v>
      </c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 t="s">
        <v>436</v>
      </c>
      <c r="AK249" s="183" t="s">
        <v>437</v>
      </c>
      <c r="AL249" s="183" t="s">
        <v>322</v>
      </c>
      <c r="AM249" s="183"/>
      <c r="AN249" s="183"/>
      <c r="AO249" s="183"/>
      <c r="AP249" s="183"/>
      <c r="AQ249" s="183"/>
      <c r="AR249" s="183" t="s">
        <v>556</v>
      </c>
      <c r="AS249" s="183" t="s">
        <v>557</v>
      </c>
      <c r="AT249" s="183" t="s">
        <v>558</v>
      </c>
      <c r="AU249" s="183"/>
      <c r="AV249" s="183"/>
      <c r="AW249" s="183"/>
      <c r="AX249" s="183"/>
      <c r="AY249" s="183"/>
      <c r="AZ249" s="183"/>
      <c r="BA249" s="183"/>
      <c r="BB249" s="183"/>
    </row>
    <row r="250" spans="1:54" ht="12.75">
      <c r="A250" s="183" t="s">
        <v>477</v>
      </c>
      <c r="B250" s="183" t="s">
        <v>478</v>
      </c>
      <c r="C250" s="183" t="s">
        <v>322</v>
      </c>
      <c r="D250" s="183" t="s">
        <v>477</v>
      </c>
      <c r="E250" s="183" t="s">
        <v>478</v>
      </c>
      <c r="F250" s="183" t="s">
        <v>322</v>
      </c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 t="s">
        <v>632</v>
      </c>
      <c r="AK250" s="183" t="s">
        <v>550</v>
      </c>
      <c r="AL250" s="183" t="s">
        <v>616</v>
      </c>
      <c r="AM250" s="183"/>
      <c r="AN250" s="183"/>
      <c r="AO250" s="183"/>
      <c r="AP250" s="183"/>
      <c r="AQ250" s="183"/>
      <c r="AR250" s="183" t="s">
        <v>553</v>
      </c>
      <c r="AS250" s="183" t="s">
        <v>554</v>
      </c>
      <c r="AT250" s="183" t="s">
        <v>555</v>
      </c>
      <c r="AU250" s="183"/>
      <c r="AV250" s="183"/>
      <c r="AW250" s="183"/>
      <c r="AX250" s="183"/>
      <c r="AY250" s="183"/>
      <c r="AZ250" s="183"/>
      <c r="BA250" s="183"/>
      <c r="BB250" s="183"/>
    </row>
    <row r="251" spans="1:54" ht="12.75">
      <c r="A251" s="183" t="s">
        <v>635</v>
      </c>
      <c r="B251" s="183" t="s">
        <v>636</v>
      </c>
      <c r="C251" s="183" t="s">
        <v>500</v>
      </c>
      <c r="D251" s="183" t="s">
        <v>635</v>
      </c>
      <c r="E251" s="183" t="s">
        <v>636</v>
      </c>
      <c r="F251" s="183" t="s">
        <v>500</v>
      </c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 t="s">
        <v>438</v>
      </c>
      <c r="AK251" s="183" t="s">
        <v>439</v>
      </c>
      <c r="AL251" s="183" t="s">
        <v>300</v>
      </c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</row>
    <row r="252" spans="1:54" ht="12.75">
      <c r="A252" s="183" t="s">
        <v>479</v>
      </c>
      <c r="B252" s="183" t="s">
        <v>480</v>
      </c>
      <c r="C252" s="183" t="s">
        <v>224</v>
      </c>
      <c r="D252" s="183" t="s">
        <v>479</v>
      </c>
      <c r="E252" s="183" t="s">
        <v>480</v>
      </c>
      <c r="F252" s="183" t="s">
        <v>224</v>
      </c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 t="s">
        <v>440</v>
      </c>
      <c r="AK252" s="183" t="s">
        <v>441</v>
      </c>
      <c r="AL252" s="183" t="s">
        <v>419</v>
      </c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/>
      <c r="AX252" s="183"/>
      <c r="AY252" s="183"/>
      <c r="AZ252" s="183"/>
      <c r="BA252" s="183"/>
      <c r="BB252" s="183"/>
    </row>
    <row r="253" spans="1:54" ht="12.75">
      <c r="A253" s="183" t="s">
        <v>481</v>
      </c>
      <c r="B253" s="183" t="s">
        <v>482</v>
      </c>
      <c r="C253" s="183" t="s">
        <v>286</v>
      </c>
      <c r="D253" s="183" t="s">
        <v>481</v>
      </c>
      <c r="E253" s="183" t="s">
        <v>482</v>
      </c>
      <c r="F253" s="183" t="s">
        <v>286</v>
      </c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 t="s">
        <v>442</v>
      </c>
      <c r="AK253" s="183" t="s">
        <v>443</v>
      </c>
      <c r="AL253" s="183" t="s">
        <v>221</v>
      </c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</row>
    <row r="254" spans="1:54" ht="12.75">
      <c r="A254" s="183" t="s">
        <v>483</v>
      </c>
      <c r="B254" s="183" t="s">
        <v>484</v>
      </c>
      <c r="C254" s="183" t="s">
        <v>300</v>
      </c>
      <c r="D254" s="183" t="s">
        <v>483</v>
      </c>
      <c r="E254" s="183" t="s">
        <v>484</v>
      </c>
      <c r="F254" s="183" t="s">
        <v>300</v>
      </c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 t="s">
        <v>617</v>
      </c>
      <c r="AK254" s="183" t="s">
        <v>618</v>
      </c>
      <c r="AL254" s="183" t="s">
        <v>286</v>
      </c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</row>
    <row r="255" spans="1:54" ht="12.75">
      <c r="A255" s="183" t="s">
        <v>485</v>
      </c>
      <c r="B255" s="183" t="s">
        <v>486</v>
      </c>
      <c r="C255" s="183" t="s">
        <v>322</v>
      </c>
      <c r="D255" s="183" t="s">
        <v>485</v>
      </c>
      <c r="E255" s="183" t="s">
        <v>486</v>
      </c>
      <c r="F255" s="183" t="s">
        <v>322</v>
      </c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 t="s">
        <v>444</v>
      </c>
      <c r="AK255" s="183" t="s">
        <v>445</v>
      </c>
      <c r="AL255" s="183" t="s">
        <v>224</v>
      </c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</row>
    <row r="256" spans="1:54" ht="12.75">
      <c r="A256" s="183" t="s">
        <v>489</v>
      </c>
      <c r="B256" s="183" t="s">
        <v>490</v>
      </c>
      <c r="C256" s="183" t="s">
        <v>322</v>
      </c>
      <c r="D256" s="183" t="s">
        <v>489</v>
      </c>
      <c r="E256" s="183" t="s">
        <v>490</v>
      </c>
      <c r="F256" s="183" t="s">
        <v>322</v>
      </c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 t="s">
        <v>446</v>
      </c>
      <c r="AK256" s="183" t="s">
        <v>447</v>
      </c>
      <c r="AL256" s="183" t="s">
        <v>259</v>
      </c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</row>
    <row r="257" spans="1:54" ht="12.75">
      <c r="A257" s="183" t="s">
        <v>491</v>
      </c>
      <c r="B257" s="183" t="s">
        <v>492</v>
      </c>
      <c r="C257" s="183" t="s">
        <v>493</v>
      </c>
      <c r="D257" s="183" t="s">
        <v>491</v>
      </c>
      <c r="E257" s="183" t="s">
        <v>492</v>
      </c>
      <c r="F257" s="183" t="s">
        <v>493</v>
      </c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 t="s">
        <v>448</v>
      </c>
      <c r="AK257" s="183" t="s">
        <v>449</v>
      </c>
      <c r="AL257" s="183" t="s">
        <v>300</v>
      </c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3"/>
    </row>
    <row r="258" spans="1:54" ht="12.75">
      <c r="A258" s="183" t="s">
        <v>487</v>
      </c>
      <c r="B258" s="183" t="s">
        <v>488</v>
      </c>
      <c r="C258" s="183" t="s">
        <v>272</v>
      </c>
      <c r="D258" s="183" t="s">
        <v>487</v>
      </c>
      <c r="E258" s="183" t="s">
        <v>488</v>
      </c>
      <c r="F258" s="183" t="s">
        <v>272</v>
      </c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 t="s">
        <v>450</v>
      </c>
      <c r="AK258" s="183" t="s">
        <v>451</v>
      </c>
      <c r="AL258" s="183" t="s">
        <v>291</v>
      </c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</row>
    <row r="259" spans="1:54" ht="12.75">
      <c r="A259" s="183" t="s">
        <v>628</v>
      </c>
      <c r="B259" s="183" t="s">
        <v>629</v>
      </c>
      <c r="C259" s="183" t="s">
        <v>253</v>
      </c>
      <c r="D259" s="183" t="s">
        <v>628</v>
      </c>
      <c r="E259" s="183" t="s">
        <v>629</v>
      </c>
      <c r="F259" s="183" t="s">
        <v>253</v>
      </c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 t="s">
        <v>454</v>
      </c>
      <c r="AK259" s="183" t="s">
        <v>455</v>
      </c>
      <c r="AL259" s="183" t="s">
        <v>224</v>
      </c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</row>
    <row r="260" spans="1:54" ht="12.75">
      <c r="A260" s="183" t="s">
        <v>289</v>
      </c>
      <c r="B260" s="183" t="s">
        <v>290</v>
      </c>
      <c r="C260" s="183" t="s">
        <v>291</v>
      </c>
      <c r="D260" s="183" t="s">
        <v>289</v>
      </c>
      <c r="E260" s="183" t="s">
        <v>290</v>
      </c>
      <c r="F260" s="183" t="s">
        <v>291</v>
      </c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 t="s">
        <v>270</v>
      </c>
      <c r="AK260" s="183" t="s">
        <v>271</v>
      </c>
      <c r="AL260" s="183" t="s">
        <v>272</v>
      </c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</row>
    <row r="261" spans="1:54" ht="12.75">
      <c r="A261" s="183" t="s">
        <v>494</v>
      </c>
      <c r="B261" s="183" t="s">
        <v>495</v>
      </c>
      <c r="C261" s="183" t="s">
        <v>286</v>
      </c>
      <c r="D261" s="183" t="s">
        <v>494</v>
      </c>
      <c r="E261" s="183" t="s">
        <v>495</v>
      </c>
      <c r="F261" s="183" t="s">
        <v>286</v>
      </c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 t="s">
        <v>270</v>
      </c>
      <c r="AK261" s="183" t="s">
        <v>271</v>
      </c>
      <c r="AL261" s="183" t="s">
        <v>272</v>
      </c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</row>
    <row r="262" spans="1:54" ht="12.75">
      <c r="A262" s="183" t="s">
        <v>619</v>
      </c>
      <c r="B262" s="183" t="s">
        <v>620</v>
      </c>
      <c r="C262" s="183" t="s">
        <v>286</v>
      </c>
      <c r="D262" s="183" t="s">
        <v>619</v>
      </c>
      <c r="E262" s="183" t="s">
        <v>620</v>
      </c>
      <c r="F262" s="183" t="s">
        <v>286</v>
      </c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 t="s">
        <v>452</v>
      </c>
      <c r="AK262" s="183" t="s">
        <v>453</v>
      </c>
      <c r="AL262" s="183" t="s">
        <v>300</v>
      </c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</row>
    <row r="263" spans="1:54" ht="12.75">
      <c r="A263" s="183" t="s">
        <v>496</v>
      </c>
      <c r="B263" s="183" t="s">
        <v>497</v>
      </c>
      <c r="C263" s="183" t="s">
        <v>322</v>
      </c>
      <c r="D263" s="183" t="s">
        <v>496</v>
      </c>
      <c r="E263" s="183" t="s">
        <v>497</v>
      </c>
      <c r="F263" s="183" t="s">
        <v>322</v>
      </c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 t="s">
        <v>273</v>
      </c>
      <c r="AK263" s="183" t="s">
        <v>274</v>
      </c>
      <c r="AL263" s="183" t="s">
        <v>275</v>
      </c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</row>
    <row r="264" spans="1:54" ht="12.75">
      <c r="A264" s="183" t="s">
        <v>498</v>
      </c>
      <c r="B264" s="183" t="s">
        <v>499</v>
      </c>
      <c r="C264" s="183" t="s">
        <v>500</v>
      </c>
      <c r="D264" s="183" t="s">
        <v>498</v>
      </c>
      <c r="E264" s="183" t="s">
        <v>499</v>
      </c>
      <c r="F264" s="183" t="s">
        <v>500</v>
      </c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 t="s">
        <v>273</v>
      </c>
      <c r="AK264" s="183" t="s">
        <v>274</v>
      </c>
      <c r="AL264" s="183" t="s">
        <v>275</v>
      </c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</row>
    <row r="265" spans="1:54" ht="12.75">
      <c r="A265" s="183" t="s">
        <v>501</v>
      </c>
      <c r="B265" s="183" t="s">
        <v>502</v>
      </c>
      <c r="C265" s="183" t="s">
        <v>322</v>
      </c>
      <c r="D265" s="183" t="s">
        <v>501</v>
      </c>
      <c r="E265" s="183" t="s">
        <v>502</v>
      </c>
      <c r="F265" s="183" t="s">
        <v>322</v>
      </c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 t="s">
        <v>649</v>
      </c>
      <c r="AK265" s="183" t="s">
        <v>650</v>
      </c>
      <c r="AL265" s="183" t="s">
        <v>651</v>
      </c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</row>
    <row r="266" spans="1:54" ht="12.75">
      <c r="A266" s="183" t="s">
        <v>503</v>
      </c>
      <c r="B266" s="183" t="s">
        <v>504</v>
      </c>
      <c r="C266" s="183" t="s">
        <v>472</v>
      </c>
      <c r="D266" s="183" t="s">
        <v>503</v>
      </c>
      <c r="E266" s="183" t="s">
        <v>504</v>
      </c>
      <c r="F266" s="183" t="s">
        <v>472</v>
      </c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 t="s">
        <v>456</v>
      </c>
      <c r="AK266" s="183" t="s">
        <v>457</v>
      </c>
      <c r="AL266" s="183" t="s">
        <v>280</v>
      </c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</row>
    <row r="267" spans="1:54" ht="12.75">
      <c r="A267" s="183" t="s">
        <v>505</v>
      </c>
      <c r="B267" s="183" t="s">
        <v>506</v>
      </c>
      <c r="C267" s="183" t="s">
        <v>272</v>
      </c>
      <c r="D267" s="183" t="s">
        <v>505</v>
      </c>
      <c r="E267" s="183" t="s">
        <v>506</v>
      </c>
      <c r="F267" s="183" t="s">
        <v>272</v>
      </c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 t="s">
        <v>458</v>
      </c>
      <c r="AK267" s="183" t="s">
        <v>459</v>
      </c>
      <c r="AL267" s="183" t="s">
        <v>322</v>
      </c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</row>
    <row r="268" spans="1:54" ht="12.75">
      <c r="A268" s="183" t="s">
        <v>507</v>
      </c>
      <c r="B268" s="183" t="s">
        <v>508</v>
      </c>
      <c r="C268" s="183" t="s">
        <v>509</v>
      </c>
      <c r="D268" s="183" t="s">
        <v>507</v>
      </c>
      <c r="E268" s="183" t="s">
        <v>508</v>
      </c>
      <c r="F268" s="183" t="s">
        <v>509</v>
      </c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 t="s">
        <v>276</v>
      </c>
      <c r="AK268" s="183" t="s">
        <v>277</v>
      </c>
      <c r="AL268" s="183" t="s">
        <v>259</v>
      </c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</row>
    <row r="269" spans="1:54" ht="12.75">
      <c r="A269" s="183" t="s">
        <v>510</v>
      </c>
      <c r="B269" s="183" t="s">
        <v>511</v>
      </c>
      <c r="C269" s="183" t="s">
        <v>272</v>
      </c>
      <c r="D269" s="183" t="s">
        <v>510</v>
      </c>
      <c r="E269" s="183" t="s">
        <v>511</v>
      </c>
      <c r="F269" s="183" t="s">
        <v>272</v>
      </c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 t="s">
        <v>276</v>
      </c>
      <c r="AK269" s="183" t="s">
        <v>277</v>
      </c>
      <c r="AL269" s="183" t="s">
        <v>259</v>
      </c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</row>
    <row r="270" spans="1:54" ht="12.75">
      <c r="A270" s="183" t="s">
        <v>512</v>
      </c>
      <c r="B270" s="183" t="s">
        <v>513</v>
      </c>
      <c r="C270" s="183" t="s">
        <v>500</v>
      </c>
      <c r="D270" s="183" t="s">
        <v>512</v>
      </c>
      <c r="E270" s="183" t="s">
        <v>513</v>
      </c>
      <c r="F270" s="183" t="s">
        <v>500</v>
      </c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 t="s">
        <v>278</v>
      </c>
      <c r="AK270" s="183" t="s">
        <v>279</v>
      </c>
      <c r="AL270" s="183" t="s">
        <v>280</v>
      </c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</row>
    <row r="271" spans="1:54" ht="12.75">
      <c r="A271" s="183" t="s">
        <v>514</v>
      </c>
      <c r="B271" s="183" t="s">
        <v>515</v>
      </c>
      <c r="C271" s="183" t="s">
        <v>322</v>
      </c>
      <c r="D271" s="183" t="s">
        <v>514</v>
      </c>
      <c r="E271" s="183" t="s">
        <v>515</v>
      </c>
      <c r="F271" s="183" t="s">
        <v>322</v>
      </c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 t="s">
        <v>281</v>
      </c>
      <c r="AK271" s="183" t="s">
        <v>282</v>
      </c>
      <c r="AL271" s="183" t="s">
        <v>283</v>
      </c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</row>
    <row r="272" spans="1:54" ht="12.75">
      <c r="A272" s="183" t="s">
        <v>637</v>
      </c>
      <c r="B272" s="183" t="s">
        <v>638</v>
      </c>
      <c r="C272" s="183" t="s">
        <v>286</v>
      </c>
      <c r="D272" s="183" t="s">
        <v>637</v>
      </c>
      <c r="E272" s="183" t="s">
        <v>638</v>
      </c>
      <c r="F272" s="183" t="s">
        <v>286</v>
      </c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 t="s">
        <v>460</v>
      </c>
      <c r="AK272" s="183" t="s">
        <v>461</v>
      </c>
      <c r="AL272" s="183" t="s">
        <v>272</v>
      </c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</row>
    <row r="273" spans="1:54" ht="12.75">
      <c r="A273" s="183" t="s">
        <v>516</v>
      </c>
      <c r="B273" s="183" t="s">
        <v>517</v>
      </c>
      <c r="C273" s="183" t="s">
        <v>300</v>
      </c>
      <c r="D273" s="183" t="s">
        <v>516</v>
      </c>
      <c r="E273" s="183" t="s">
        <v>517</v>
      </c>
      <c r="F273" s="183" t="s">
        <v>300</v>
      </c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 t="s">
        <v>606</v>
      </c>
      <c r="AK273" s="183" t="s">
        <v>607</v>
      </c>
      <c r="AL273" s="183" t="s">
        <v>608</v>
      </c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</row>
    <row r="274" spans="1:54" ht="12.75">
      <c r="A274" s="183" t="s">
        <v>518</v>
      </c>
      <c r="B274" s="183" t="s">
        <v>519</v>
      </c>
      <c r="C274" s="183" t="s">
        <v>335</v>
      </c>
      <c r="D274" s="183" t="s">
        <v>518</v>
      </c>
      <c r="E274" s="183" t="s">
        <v>519</v>
      </c>
      <c r="F274" s="183" t="s">
        <v>335</v>
      </c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 t="s">
        <v>462</v>
      </c>
      <c r="AK274" s="183" t="s">
        <v>463</v>
      </c>
      <c r="AL274" s="183" t="s">
        <v>335</v>
      </c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</row>
    <row r="275" spans="1:54" ht="12.75">
      <c r="A275" s="183" t="s">
        <v>520</v>
      </c>
      <c r="B275" s="183" t="s">
        <v>521</v>
      </c>
      <c r="C275" s="183" t="s">
        <v>335</v>
      </c>
      <c r="D275" s="183" t="s">
        <v>520</v>
      </c>
      <c r="E275" s="183" t="s">
        <v>521</v>
      </c>
      <c r="F275" s="183" t="s">
        <v>335</v>
      </c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 t="s">
        <v>466</v>
      </c>
      <c r="AK275" s="183" t="s">
        <v>467</v>
      </c>
      <c r="AL275" s="183" t="s">
        <v>322</v>
      </c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</row>
    <row r="276" spans="1:54" ht="12.75">
      <c r="A276" s="183" t="s">
        <v>522</v>
      </c>
      <c r="B276" s="183" t="s">
        <v>523</v>
      </c>
      <c r="C276" s="183" t="s">
        <v>286</v>
      </c>
      <c r="D276" s="183" t="s">
        <v>522</v>
      </c>
      <c r="E276" s="183" t="s">
        <v>523</v>
      </c>
      <c r="F276" s="183" t="s">
        <v>286</v>
      </c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 t="s">
        <v>468</v>
      </c>
      <c r="AK276" s="183" t="s">
        <v>469</v>
      </c>
      <c r="AL276" s="183" t="s">
        <v>335</v>
      </c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</row>
    <row r="277" spans="1:54" ht="12.75">
      <c r="A277" s="183" t="s">
        <v>526</v>
      </c>
      <c r="B277" s="183" t="s">
        <v>527</v>
      </c>
      <c r="C277" s="183" t="s">
        <v>500</v>
      </c>
      <c r="D277" s="183" t="s">
        <v>526</v>
      </c>
      <c r="E277" s="183" t="s">
        <v>527</v>
      </c>
      <c r="F277" s="183" t="s">
        <v>500</v>
      </c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 t="s">
        <v>626</v>
      </c>
      <c r="AK277" s="183" t="s">
        <v>627</v>
      </c>
      <c r="AL277" s="183" t="s">
        <v>322</v>
      </c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</row>
    <row r="278" spans="1:54" ht="12.75">
      <c r="A278" s="183" t="s">
        <v>524</v>
      </c>
      <c r="B278" s="183" t="s">
        <v>525</v>
      </c>
      <c r="C278" s="183" t="s">
        <v>286</v>
      </c>
      <c r="D278" s="183" t="s">
        <v>524</v>
      </c>
      <c r="E278" s="183" t="s">
        <v>525</v>
      </c>
      <c r="F278" s="183" t="s">
        <v>286</v>
      </c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 t="s">
        <v>470</v>
      </c>
      <c r="AK278" s="183" t="s">
        <v>471</v>
      </c>
      <c r="AL278" s="183" t="s">
        <v>472</v>
      </c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</row>
    <row r="279" spans="1:54" ht="12.75">
      <c r="A279" s="183" t="s">
        <v>528</v>
      </c>
      <c r="B279" s="183" t="s">
        <v>529</v>
      </c>
      <c r="C279" s="183" t="s">
        <v>286</v>
      </c>
      <c r="D279" s="183" t="s">
        <v>528</v>
      </c>
      <c r="E279" s="183" t="s">
        <v>529</v>
      </c>
      <c r="F279" s="183" t="s">
        <v>286</v>
      </c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 t="s">
        <v>464</v>
      </c>
      <c r="AK279" s="183" t="s">
        <v>465</v>
      </c>
      <c r="AL279" s="183" t="s">
        <v>322</v>
      </c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</row>
    <row r="280" spans="1:54" ht="12.75">
      <c r="A280" s="183" t="s">
        <v>530</v>
      </c>
      <c r="B280" s="183" t="s">
        <v>531</v>
      </c>
      <c r="C280" s="183" t="s">
        <v>322</v>
      </c>
      <c r="D280" s="183" t="s">
        <v>530</v>
      </c>
      <c r="E280" s="183" t="s">
        <v>531</v>
      </c>
      <c r="F280" s="183" t="s">
        <v>322</v>
      </c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 t="s">
        <v>473</v>
      </c>
      <c r="AK280" s="183" t="s">
        <v>474</v>
      </c>
      <c r="AL280" s="183" t="s">
        <v>286</v>
      </c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</row>
    <row r="281" spans="1:54" ht="12.75">
      <c r="A281" s="183" t="s">
        <v>630</v>
      </c>
      <c r="B281" s="183" t="s">
        <v>631</v>
      </c>
      <c r="C281" s="183" t="s">
        <v>275</v>
      </c>
      <c r="D281" s="183" t="s">
        <v>630</v>
      </c>
      <c r="E281" s="183" t="s">
        <v>631</v>
      </c>
      <c r="F281" s="183" t="s">
        <v>275</v>
      </c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 t="s">
        <v>609</v>
      </c>
      <c r="AK281" s="183" t="s">
        <v>610</v>
      </c>
      <c r="AL281" s="183" t="s">
        <v>272</v>
      </c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</row>
    <row r="282" spans="1:54" ht="12.75">
      <c r="A282" s="183" t="s">
        <v>532</v>
      </c>
      <c r="B282" s="183" t="s">
        <v>533</v>
      </c>
      <c r="C282" s="183" t="s">
        <v>224</v>
      </c>
      <c r="D282" s="183" t="s">
        <v>532</v>
      </c>
      <c r="E282" s="183" t="s">
        <v>533</v>
      </c>
      <c r="F282" s="183" t="s">
        <v>224</v>
      </c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 t="s">
        <v>475</v>
      </c>
      <c r="AK282" s="183" t="s">
        <v>476</v>
      </c>
      <c r="AL282" s="183" t="s">
        <v>253</v>
      </c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</row>
    <row r="283" spans="1:54" ht="12.75">
      <c r="A283" s="183" t="s">
        <v>534</v>
      </c>
      <c r="B283" s="183" t="s">
        <v>535</v>
      </c>
      <c r="C283" s="183" t="s">
        <v>408</v>
      </c>
      <c r="D283" s="183" t="s">
        <v>534</v>
      </c>
      <c r="E283" s="183" t="s">
        <v>535</v>
      </c>
      <c r="F283" s="183" t="s">
        <v>408</v>
      </c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31" t="s">
        <v>284</v>
      </c>
      <c r="AK283" s="31" t="s">
        <v>285</v>
      </c>
      <c r="AL283" s="31" t="s">
        <v>286</v>
      </c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</row>
    <row r="284" spans="1:54" ht="12.75">
      <c r="A284" s="183" t="s">
        <v>621</v>
      </c>
      <c r="B284" s="183" t="s">
        <v>622</v>
      </c>
      <c r="C284" s="183" t="s">
        <v>286</v>
      </c>
      <c r="D284" s="183" t="s">
        <v>621</v>
      </c>
      <c r="E284" s="183" t="s">
        <v>622</v>
      </c>
      <c r="F284" s="183" t="s">
        <v>286</v>
      </c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31" t="s">
        <v>284</v>
      </c>
      <c r="AK284" s="31" t="s">
        <v>285</v>
      </c>
      <c r="AL284" s="31" t="s">
        <v>286</v>
      </c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</row>
    <row r="285" spans="1:54" ht="12.75">
      <c r="A285" s="183" t="s">
        <v>536</v>
      </c>
      <c r="B285" s="183" t="s">
        <v>537</v>
      </c>
      <c r="C285" s="183" t="s">
        <v>322</v>
      </c>
      <c r="D285" s="183" t="s">
        <v>536</v>
      </c>
      <c r="E285" s="183" t="s">
        <v>537</v>
      </c>
      <c r="F285" s="183" t="s">
        <v>322</v>
      </c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31" t="s">
        <v>548</v>
      </c>
      <c r="AK285" s="31" t="s">
        <v>549</v>
      </c>
      <c r="AL285" s="31" t="s">
        <v>307</v>
      </c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</row>
    <row r="286" spans="1:54" ht="12.75">
      <c r="A286" s="183" t="s">
        <v>538</v>
      </c>
      <c r="B286" s="183" t="s">
        <v>539</v>
      </c>
      <c r="C286" s="183" t="s">
        <v>217</v>
      </c>
      <c r="D286" s="183" t="s">
        <v>538</v>
      </c>
      <c r="E286" s="183" t="s">
        <v>539</v>
      </c>
      <c r="F286" s="183" t="s">
        <v>217</v>
      </c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 t="s">
        <v>477</v>
      </c>
      <c r="AK286" s="183" t="s">
        <v>478</v>
      </c>
      <c r="AL286" s="183" t="s">
        <v>322</v>
      </c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</row>
    <row r="287" spans="1:54" ht="12.75">
      <c r="A287" s="183" t="s">
        <v>540</v>
      </c>
      <c r="B287" s="183" t="s">
        <v>541</v>
      </c>
      <c r="C287" s="183" t="s">
        <v>542</v>
      </c>
      <c r="D287" s="183" t="s">
        <v>540</v>
      </c>
      <c r="E287" s="183" t="s">
        <v>541</v>
      </c>
      <c r="F287" s="183" t="s">
        <v>542</v>
      </c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31" t="s">
        <v>287</v>
      </c>
      <c r="AK287" s="31" t="s">
        <v>288</v>
      </c>
      <c r="AL287" s="31" t="s">
        <v>224</v>
      </c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</row>
    <row r="288" spans="1:54" ht="12.75">
      <c r="A288" s="183" t="s">
        <v>543</v>
      </c>
      <c r="B288" s="183" t="s">
        <v>544</v>
      </c>
      <c r="C288" s="183" t="s">
        <v>286</v>
      </c>
      <c r="D288" s="183" t="s">
        <v>543</v>
      </c>
      <c r="E288" s="183" t="s">
        <v>544</v>
      </c>
      <c r="F288" s="183" t="s">
        <v>286</v>
      </c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 t="s">
        <v>635</v>
      </c>
      <c r="AK288" s="183" t="s">
        <v>636</v>
      </c>
      <c r="AL288" s="183" t="s">
        <v>500</v>
      </c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</row>
    <row r="289" spans="1:54" ht="12.7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 t="s">
        <v>479</v>
      </c>
      <c r="AK289" s="183" t="s">
        <v>480</v>
      </c>
      <c r="AL289" s="183" t="s">
        <v>224</v>
      </c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</row>
    <row r="290" spans="1:54" ht="12.75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 t="s">
        <v>481</v>
      </c>
      <c r="AK290" s="183" t="s">
        <v>482</v>
      </c>
      <c r="AL290" s="183" t="s">
        <v>286</v>
      </c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BB290" s="183"/>
    </row>
    <row r="291" spans="1:54" ht="12.75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 t="s">
        <v>483</v>
      </c>
      <c r="AK291" s="183" t="s">
        <v>484</v>
      </c>
      <c r="AL291" s="183" t="s">
        <v>300</v>
      </c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</row>
    <row r="292" spans="1:54" ht="12.75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 t="s">
        <v>485</v>
      </c>
      <c r="AK292" s="183" t="s">
        <v>486</v>
      </c>
      <c r="AL292" s="183" t="s">
        <v>322</v>
      </c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BB292" s="183"/>
    </row>
    <row r="293" spans="1:54" ht="12.75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 t="s">
        <v>489</v>
      </c>
      <c r="AK293" s="183" t="s">
        <v>490</v>
      </c>
      <c r="AL293" s="183" t="s">
        <v>322</v>
      </c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</row>
    <row r="294" spans="1:54" ht="12.7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 t="s">
        <v>491</v>
      </c>
      <c r="AK294" s="183" t="s">
        <v>492</v>
      </c>
      <c r="AL294" s="183" t="s">
        <v>493</v>
      </c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</row>
    <row r="295" spans="1:54" ht="12.7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 t="s">
        <v>487</v>
      </c>
      <c r="AK295" s="183" t="s">
        <v>488</v>
      </c>
      <c r="AL295" s="183" t="s">
        <v>272</v>
      </c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</row>
    <row r="296" spans="1:54" ht="12.7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 t="s">
        <v>628</v>
      </c>
      <c r="AK296" s="183" t="s">
        <v>629</v>
      </c>
      <c r="AL296" s="183" t="s">
        <v>253</v>
      </c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</row>
    <row r="297" spans="1:54" ht="12.75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 t="s">
        <v>289</v>
      </c>
      <c r="AK297" s="183" t="s">
        <v>290</v>
      </c>
      <c r="AL297" s="183" t="s">
        <v>291</v>
      </c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</row>
    <row r="298" spans="1:54" ht="12.7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31" t="s">
        <v>289</v>
      </c>
      <c r="AK298" s="31" t="s">
        <v>290</v>
      </c>
      <c r="AL298" s="31" t="s">
        <v>291</v>
      </c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</row>
    <row r="299" spans="1:54" ht="12.75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 t="s">
        <v>494</v>
      </c>
      <c r="AK299" s="183" t="s">
        <v>495</v>
      </c>
      <c r="AL299" s="183" t="s">
        <v>286</v>
      </c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</row>
    <row r="300" spans="1:54" ht="12.75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 t="s">
        <v>619</v>
      </c>
      <c r="AK300" s="183" t="s">
        <v>620</v>
      </c>
      <c r="AL300" s="183" t="s">
        <v>286</v>
      </c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</row>
    <row r="301" spans="1:54" ht="12.75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31" t="s">
        <v>292</v>
      </c>
      <c r="AK301" s="31" t="s">
        <v>293</v>
      </c>
      <c r="AL301" s="31" t="s">
        <v>294</v>
      </c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</row>
    <row r="302" spans="1:54" ht="12.7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31" t="s">
        <v>295</v>
      </c>
      <c r="AK302" s="31" t="s">
        <v>296</v>
      </c>
      <c r="AL302" s="31" t="s">
        <v>297</v>
      </c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</row>
    <row r="303" spans="1:54" ht="12.75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 t="s">
        <v>496</v>
      </c>
      <c r="AK303" s="183" t="s">
        <v>497</v>
      </c>
      <c r="AL303" s="183" t="s">
        <v>322</v>
      </c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</row>
    <row r="304" spans="1:54" ht="12.7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 t="s">
        <v>498</v>
      </c>
      <c r="AK304" s="183" t="s">
        <v>499</v>
      </c>
      <c r="AL304" s="183" t="s">
        <v>500</v>
      </c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</row>
    <row r="305" spans="1:54" ht="12.7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 t="s">
        <v>501</v>
      </c>
      <c r="AK305" s="183" t="s">
        <v>502</v>
      </c>
      <c r="AL305" s="183" t="s">
        <v>322</v>
      </c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</row>
    <row r="306" spans="1:54" ht="12.75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 t="s">
        <v>503</v>
      </c>
      <c r="AK306" s="183" t="s">
        <v>504</v>
      </c>
      <c r="AL306" s="183" t="s">
        <v>472</v>
      </c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83"/>
      <c r="BB306" s="183"/>
    </row>
    <row r="307" spans="1:54" ht="12.75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31" t="s">
        <v>298</v>
      </c>
      <c r="AK307" s="31" t="s">
        <v>299</v>
      </c>
      <c r="AL307" s="31" t="s">
        <v>300</v>
      </c>
      <c r="AM307" s="183"/>
      <c r="AN307" s="183"/>
      <c r="AO307" s="183"/>
      <c r="AP307" s="183"/>
      <c r="AQ307" s="183"/>
      <c r="AR307" s="183"/>
      <c r="AS307" s="183"/>
      <c r="AT307" s="183"/>
      <c r="AU307" s="183"/>
      <c r="AV307" s="183"/>
      <c r="AW307" s="183"/>
      <c r="AX307" s="183"/>
      <c r="AY307" s="183"/>
      <c r="AZ307" s="183"/>
      <c r="BA307" s="183"/>
      <c r="BB307" s="183"/>
    </row>
    <row r="308" spans="1:54" ht="12.7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 t="s">
        <v>505</v>
      </c>
      <c r="AK308" s="183" t="s">
        <v>506</v>
      </c>
      <c r="AL308" s="183" t="s">
        <v>272</v>
      </c>
      <c r="AM308" s="183"/>
      <c r="AN308" s="183"/>
      <c r="AO308" s="183"/>
      <c r="AP308" s="183"/>
      <c r="AQ308" s="183"/>
      <c r="AR308" s="183"/>
      <c r="AS308" s="183"/>
      <c r="AT308" s="183"/>
      <c r="AU308" s="183"/>
      <c r="AV308" s="183"/>
      <c r="AW308" s="183"/>
      <c r="AX308" s="183"/>
      <c r="AY308" s="183"/>
      <c r="AZ308" s="183"/>
      <c r="BA308" s="183"/>
      <c r="BB308" s="183"/>
    </row>
    <row r="309" spans="1:54" ht="12.7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31" t="s">
        <v>301</v>
      </c>
      <c r="AK309" s="31" t="s">
        <v>302</v>
      </c>
      <c r="AL309" s="31" t="s">
        <v>300</v>
      </c>
      <c r="AM309" s="183"/>
      <c r="AN309" s="183"/>
      <c r="AO309" s="183"/>
      <c r="AP309" s="183"/>
      <c r="AQ309" s="183"/>
      <c r="AR309" s="183"/>
      <c r="AS309" s="183"/>
      <c r="AT309" s="183"/>
      <c r="AU309" s="183"/>
      <c r="AV309" s="183"/>
      <c r="AW309" s="183"/>
      <c r="AX309" s="183"/>
      <c r="AY309" s="183"/>
      <c r="AZ309" s="183"/>
      <c r="BA309" s="183"/>
      <c r="BB309" s="183"/>
    </row>
    <row r="310" spans="1:54" ht="12.75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 t="s">
        <v>507</v>
      </c>
      <c r="AK310" s="183" t="s">
        <v>508</v>
      </c>
      <c r="AL310" s="183" t="s">
        <v>509</v>
      </c>
      <c r="AM310" s="183"/>
      <c r="AN310" s="183"/>
      <c r="AO310" s="183"/>
      <c r="AP310" s="183"/>
      <c r="AQ310" s="183"/>
      <c r="AR310" s="183"/>
      <c r="AS310" s="183"/>
      <c r="AT310" s="183"/>
      <c r="AU310" s="183"/>
      <c r="AV310" s="183"/>
      <c r="AW310" s="183"/>
      <c r="AX310" s="183"/>
      <c r="AY310" s="183"/>
      <c r="AZ310" s="183"/>
      <c r="BA310" s="183"/>
      <c r="BB310" s="183"/>
    </row>
    <row r="311" spans="1:54" ht="12.75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 t="s">
        <v>510</v>
      </c>
      <c r="AK311" s="183" t="s">
        <v>511</v>
      </c>
      <c r="AL311" s="183" t="s">
        <v>272</v>
      </c>
      <c r="AM311" s="183"/>
      <c r="AN311" s="183"/>
      <c r="AO311" s="183"/>
      <c r="AP311" s="183"/>
      <c r="AQ311" s="183"/>
      <c r="AR311" s="183"/>
      <c r="AS311" s="183"/>
      <c r="AT311" s="183"/>
      <c r="AU311" s="183"/>
      <c r="AV311" s="183"/>
      <c r="AW311" s="183"/>
      <c r="AX311" s="183"/>
      <c r="AY311" s="183"/>
      <c r="AZ311" s="183"/>
      <c r="BA311" s="183"/>
      <c r="BB311" s="183"/>
    </row>
    <row r="312" spans="1:54" ht="12.75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 t="s">
        <v>512</v>
      </c>
      <c r="AK312" s="183" t="s">
        <v>513</v>
      </c>
      <c r="AL312" s="183" t="s">
        <v>500</v>
      </c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183"/>
    </row>
    <row r="313" spans="1:54" ht="12.75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 t="s">
        <v>514</v>
      </c>
      <c r="AK313" s="183" t="s">
        <v>515</v>
      </c>
      <c r="AL313" s="183" t="s">
        <v>322</v>
      </c>
      <c r="AM313" s="183"/>
      <c r="AN313" s="183"/>
      <c r="AO313" s="183"/>
      <c r="AP313" s="183"/>
      <c r="AQ313" s="183"/>
      <c r="AR313" s="183"/>
      <c r="AS313" s="183"/>
      <c r="AT313" s="183"/>
      <c r="AU313" s="183"/>
      <c r="AV313" s="183"/>
      <c r="AW313" s="183"/>
      <c r="AX313" s="183"/>
      <c r="AY313" s="183"/>
      <c r="AZ313" s="183"/>
      <c r="BA313" s="183"/>
      <c r="BB313" s="183"/>
    </row>
    <row r="314" spans="1:54" ht="12.75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31" t="s">
        <v>303</v>
      </c>
      <c r="AK314" s="31" t="s">
        <v>304</v>
      </c>
      <c r="AL314" s="31" t="s">
        <v>294</v>
      </c>
      <c r="AM314" s="183"/>
      <c r="AN314" s="183"/>
      <c r="AO314" s="183"/>
      <c r="AP314" s="183"/>
      <c r="AQ314" s="183"/>
      <c r="AR314" s="183"/>
      <c r="AS314" s="183"/>
      <c r="AT314" s="183"/>
      <c r="AU314" s="183"/>
      <c r="AV314" s="183"/>
      <c r="AW314" s="183"/>
      <c r="AX314" s="183"/>
      <c r="AY314" s="183"/>
      <c r="AZ314" s="183"/>
      <c r="BA314" s="183"/>
      <c r="BB314" s="183"/>
    </row>
    <row r="315" spans="1:54" ht="12.7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 t="s">
        <v>637</v>
      </c>
      <c r="AK315" s="183" t="s">
        <v>638</v>
      </c>
      <c r="AL315" s="183" t="s">
        <v>286</v>
      </c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</row>
    <row r="316" spans="1:54" ht="12.75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 t="s">
        <v>516</v>
      </c>
      <c r="AK316" s="183" t="s">
        <v>517</v>
      </c>
      <c r="AL316" s="183" t="s">
        <v>300</v>
      </c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</row>
    <row r="317" spans="1:54" ht="12.75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 t="s">
        <v>518</v>
      </c>
      <c r="AK317" s="183" t="s">
        <v>519</v>
      </c>
      <c r="AL317" s="183" t="s">
        <v>335</v>
      </c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</row>
    <row r="318" spans="1:54" ht="12.75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 t="s">
        <v>520</v>
      </c>
      <c r="AK318" s="183" t="s">
        <v>521</v>
      </c>
      <c r="AL318" s="183" t="s">
        <v>335</v>
      </c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</row>
    <row r="319" spans="1:54" ht="12.75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 t="s">
        <v>522</v>
      </c>
      <c r="AK319" s="183" t="s">
        <v>523</v>
      </c>
      <c r="AL319" s="183" t="s">
        <v>286</v>
      </c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</row>
    <row r="320" spans="1:54" ht="12.75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 t="s">
        <v>526</v>
      </c>
      <c r="AK320" s="183" t="s">
        <v>527</v>
      </c>
      <c r="AL320" s="183" t="s">
        <v>500</v>
      </c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</row>
    <row r="321" spans="1:54" ht="12.75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31" t="s">
        <v>603</v>
      </c>
      <c r="AK321" s="31" t="s">
        <v>604</v>
      </c>
      <c r="AL321" s="31" t="s">
        <v>294</v>
      </c>
      <c r="AM321" s="183"/>
      <c r="AN321" s="183"/>
      <c r="AO321" s="183"/>
      <c r="AP321" s="183"/>
      <c r="AQ321" s="183"/>
      <c r="AR321" s="183"/>
      <c r="AS321" s="183"/>
      <c r="AT321" s="183"/>
      <c r="AU321" s="183"/>
      <c r="AV321" s="183"/>
      <c r="AW321" s="183"/>
      <c r="AX321" s="183"/>
      <c r="AY321" s="183"/>
      <c r="AZ321" s="183"/>
      <c r="BA321" s="183"/>
      <c r="BB321" s="183"/>
    </row>
    <row r="322" spans="36:38" ht="12.75">
      <c r="AJ322" s="183" t="s">
        <v>524</v>
      </c>
      <c r="AK322" s="183" t="s">
        <v>525</v>
      </c>
      <c r="AL322" s="183" t="s">
        <v>286</v>
      </c>
    </row>
    <row r="323" spans="36:38" ht="12.75">
      <c r="AJ323" s="183" t="s">
        <v>528</v>
      </c>
      <c r="AK323" s="183" t="s">
        <v>529</v>
      </c>
      <c r="AL323" s="183" t="s">
        <v>286</v>
      </c>
    </row>
    <row r="324" spans="36:38" ht="12.75">
      <c r="AJ324" s="183" t="s">
        <v>530</v>
      </c>
      <c r="AK324" s="183" t="s">
        <v>531</v>
      </c>
      <c r="AL324" s="183" t="s">
        <v>322</v>
      </c>
    </row>
    <row r="325" spans="36:38" ht="12.75">
      <c r="AJ325" s="183" t="s">
        <v>630</v>
      </c>
      <c r="AK325" s="183" t="s">
        <v>631</v>
      </c>
      <c r="AL325" s="183" t="s">
        <v>275</v>
      </c>
    </row>
    <row r="326" spans="36:38" ht="12.75">
      <c r="AJ326" s="183" t="s">
        <v>532</v>
      </c>
      <c r="AK326" s="183" t="s">
        <v>533</v>
      </c>
      <c r="AL326" s="183" t="s">
        <v>224</v>
      </c>
    </row>
    <row r="327" spans="36:38" ht="12.75">
      <c r="AJ327" s="183" t="s">
        <v>534</v>
      </c>
      <c r="AK327" s="183" t="s">
        <v>535</v>
      </c>
      <c r="AL327" s="183" t="s">
        <v>408</v>
      </c>
    </row>
    <row r="328" spans="36:38" ht="12.75">
      <c r="AJ328" s="183" t="s">
        <v>621</v>
      </c>
      <c r="AK328" s="183" t="s">
        <v>622</v>
      </c>
      <c r="AL328" s="183" t="s">
        <v>286</v>
      </c>
    </row>
    <row r="329" spans="36:38" ht="12.75">
      <c r="AJ329" s="183" t="s">
        <v>536</v>
      </c>
      <c r="AK329" s="183" t="s">
        <v>537</v>
      </c>
      <c r="AL329" s="183" t="s">
        <v>322</v>
      </c>
    </row>
    <row r="330" spans="36:38" ht="12.75">
      <c r="AJ330" s="183" t="s">
        <v>538</v>
      </c>
      <c r="AK330" s="183" t="s">
        <v>539</v>
      </c>
      <c r="AL330" s="183" t="s">
        <v>217</v>
      </c>
    </row>
    <row r="331" spans="36:38" ht="12.75">
      <c r="AJ331" s="183" t="s">
        <v>540</v>
      </c>
      <c r="AK331" s="183" t="s">
        <v>541</v>
      </c>
      <c r="AL331" s="183" t="s">
        <v>542</v>
      </c>
    </row>
    <row r="332" spans="36:38" ht="12.75">
      <c r="AJ332" s="183" t="s">
        <v>543</v>
      </c>
      <c r="AK332" s="183" t="s">
        <v>544</v>
      </c>
      <c r="AL332" s="183" t="s">
        <v>286</v>
      </c>
    </row>
    <row r="333" spans="36:38" ht="11.25">
      <c r="AJ333" s="31" t="s">
        <v>653</v>
      </c>
      <c r="AK333" s="31" t="s">
        <v>550</v>
      </c>
      <c r="AL333" s="31" t="s">
        <v>555</v>
      </c>
    </row>
    <row r="334" spans="36:38" ht="11.25">
      <c r="AJ334" s="31" t="s">
        <v>305</v>
      </c>
      <c r="AK334" s="31" t="s">
        <v>306</v>
      </c>
      <c r="AL334" s="31" t="s">
        <v>307</v>
      </c>
    </row>
    <row r="335" spans="36:38" ht="11.25">
      <c r="AJ335" s="31" t="s">
        <v>308</v>
      </c>
      <c r="AK335" s="31" t="s">
        <v>309</v>
      </c>
      <c r="AL335" s="31" t="s">
        <v>310</v>
      </c>
    </row>
    <row r="336" spans="36:38" ht="11.25">
      <c r="AJ336" s="31" t="s">
        <v>652</v>
      </c>
      <c r="AK336" s="31" t="s">
        <v>550</v>
      </c>
      <c r="AL336" s="31" t="s">
        <v>551</v>
      </c>
    </row>
    <row r="337" spans="36:38" ht="11.25">
      <c r="AJ337" s="31" t="s">
        <v>552</v>
      </c>
      <c r="AK337" s="31" t="s">
        <v>550</v>
      </c>
      <c r="AL337" s="31" t="s">
        <v>551</v>
      </c>
    </row>
    <row r="338" spans="36:38" ht="11.25">
      <c r="AJ338" s="31" t="s">
        <v>311</v>
      </c>
      <c r="AK338" s="31" t="s">
        <v>312</v>
      </c>
      <c r="AL338" s="31" t="s">
        <v>313</v>
      </c>
    </row>
    <row r="339" spans="36:38" ht="11.25">
      <c r="AJ339" s="31" t="s">
        <v>556</v>
      </c>
      <c r="AK339" s="31" t="s">
        <v>557</v>
      </c>
      <c r="AL339" s="31" t="s">
        <v>558</v>
      </c>
    </row>
    <row r="340" spans="36:38" ht="11.25">
      <c r="AJ340" s="31" t="s">
        <v>553</v>
      </c>
      <c r="AK340" s="31" t="s">
        <v>554</v>
      </c>
      <c r="AL340" s="31" t="s">
        <v>555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" customWidth="1"/>
  </cols>
  <sheetData>
    <row r="1" spans="1:3" ht="11.25">
      <c r="A1" s="30" t="s">
        <v>559</v>
      </c>
      <c r="B1" s="30" t="s">
        <v>560</v>
      </c>
      <c r="C1" s="30" t="s">
        <v>561</v>
      </c>
    </row>
    <row r="2" spans="1:3" ht="11.25">
      <c r="A2" s="30" t="s">
        <v>528</v>
      </c>
      <c r="B2" s="30" t="s">
        <v>529</v>
      </c>
      <c r="C2" s="30" t="s">
        <v>286</v>
      </c>
    </row>
    <row r="3" spans="1:3" ht="11.25">
      <c r="A3" s="30" t="s">
        <v>530</v>
      </c>
      <c r="B3" s="30" t="s">
        <v>531</v>
      </c>
      <c r="C3" s="30" t="s">
        <v>322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215" t="s">
        <v>180</v>
      </c>
      <c r="B2" s="215"/>
    </row>
    <row r="3" spans="1:11" s="79" customFormat="1" ht="15" customHeight="1">
      <c r="A3" s="58"/>
      <c r="B3" s="47"/>
      <c r="C3" s="62"/>
      <c r="D3" s="159"/>
      <c r="E3" s="64"/>
      <c r="F3" s="165">
        <f>SUM(G3:J3)</f>
        <v>0</v>
      </c>
      <c r="G3" s="166"/>
      <c r="H3" s="166"/>
      <c r="I3" s="166"/>
      <c r="J3" s="179"/>
      <c r="K3" s="60"/>
    </row>
    <row r="5" spans="1:2" ht="11.25">
      <c r="A5" s="215" t="s">
        <v>179</v>
      </c>
      <c r="B5" s="215"/>
    </row>
    <row r="6" spans="1:11" s="79" customFormat="1" ht="15" customHeight="1">
      <c r="A6" s="58"/>
      <c r="B6" s="47"/>
      <c r="C6" s="62"/>
      <c r="D6" s="159"/>
      <c r="E6" s="64"/>
      <c r="F6" s="165">
        <f>SUM(G6:J6)</f>
        <v>0</v>
      </c>
      <c r="G6" s="166"/>
      <c r="H6" s="166"/>
      <c r="I6" s="166"/>
      <c r="J6" s="179"/>
      <c r="K6" s="60"/>
    </row>
    <row r="8" spans="1:2" ht="11.25">
      <c r="A8" s="215" t="s">
        <v>181</v>
      </c>
      <c r="B8" s="215"/>
    </row>
    <row r="9" spans="1:11" s="79" customFormat="1" ht="15" customHeight="1">
      <c r="A9" s="58"/>
      <c r="B9" s="47"/>
      <c r="C9" s="62"/>
      <c r="D9" s="159"/>
      <c r="E9" s="64"/>
      <c r="F9" s="165">
        <f>SUM(G9:J9)</f>
        <v>0</v>
      </c>
      <c r="G9" s="166"/>
      <c r="H9" s="166"/>
      <c r="I9" s="166"/>
      <c r="J9" s="179"/>
      <c r="K9" s="60"/>
    </row>
    <row r="11" spans="1:2" ht="11.25">
      <c r="A11" s="216" t="s">
        <v>194</v>
      </c>
      <c r="B11" s="215"/>
    </row>
    <row r="12" spans="1:11" s="79" customFormat="1" ht="15" customHeight="1">
      <c r="A12" s="58"/>
      <c r="B12" s="47"/>
      <c r="C12" s="62"/>
      <c r="D12" s="159"/>
      <c r="E12" s="64"/>
      <c r="F12" s="165">
        <f>SUM(G12:J12)</f>
        <v>0</v>
      </c>
      <c r="G12" s="166"/>
      <c r="H12" s="166"/>
      <c r="I12" s="166"/>
      <c r="J12" s="179"/>
      <c r="K12" s="60"/>
    </row>
    <row r="15" spans="1:2" ht="11.25">
      <c r="A15" s="215" t="s">
        <v>199</v>
      </c>
      <c r="B15" s="215"/>
    </row>
    <row r="16" spans="1:11" s="79" customFormat="1" ht="15" customHeight="1">
      <c r="A16" s="58"/>
      <c r="B16" s="47"/>
      <c r="C16" s="62"/>
      <c r="D16" s="159"/>
      <c r="E16" s="96"/>
      <c r="F16" s="165">
        <f>SUM(G16:J16)</f>
        <v>0</v>
      </c>
      <c r="G16" s="166"/>
      <c r="H16" s="166"/>
      <c r="I16" s="166"/>
      <c r="J16" s="179"/>
      <c r="K16" s="60"/>
    </row>
    <row r="18" spans="1:2" ht="11.25">
      <c r="A18" s="215" t="s">
        <v>200</v>
      </c>
      <c r="B18" s="215"/>
    </row>
    <row r="19" spans="1:11" s="79" customFormat="1" ht="15" customHeight="1">
      <c r="A19" s="58"/>
      <c r="B19" s="47"/>
      <c r="C19" s="62"/>
      <c r="D19" s="159"/>
      <c r="E19" s="96"/>
      <c r="F19" s="165">
        <f>SUM(G19:J19)</f>
        <v>0</v>
      </c>
      <c r="G19" s="166"/>
      <c r="H19" s="166"/>
      <c r="I19" s="166"/>
      <c r="J19" s="179"/>
      <c r="K19" s="60"/>
    </row>
    <row r="21" spans="1:2" ht="11.25">
      <c r="A21" s="215" t="s">
        <v>201</v>
      </c>
      <c r="B21" s="215"/>
    </row>
    <row r="22" spans="1:11" s="79" customFormat="1" ht="15" customHeight="1">
      <c r="A22" s="58"/>
      <c r="B22" s="47"/>
      <c r="C22" s="62"/>
      <c r="D22" s="159"/>
      <c r="E22" s="96"/>
      <c r="F22" s="165">
        <f>SUM(G22:J22)</f>
        <v>0</v>
      </c>
      <c r="G22" s="166"/>
      <c r="H22" s="166"/>
      <c r="I22" s="166"/>
      <c r="J22" s="179"/>
      <c r="K22" s="60"/>
    </row>
    <row r="24" spans="1:2" ht="11.25">
      <c r="A24" s="216" t="s">
        <v>202</v>
      </c>
      <c r="B24" s="215"/>
    </row>
    <row r="25" spans="1:11" s="79" customFormat="1" ht="15" customHeight="1">
      <c r="A25" s="58"/>
      <c r="B25" s="47"/>
      <c r="C25" s="62"/>
      <c r="D25" s="159"/>
      <c r="E25" s="96"/>
      <c r="F25" s="165">
        <f>SUM(G25:J25)</f>
        <v>0</v>
      </c>
      <c r="G25" s="166"/>
      <c r="H25" s="166"/>
      <c r="I25" s="166"/>
      <c r="J25" s="179"/>
      <c r="K25" s="60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160" customWidth="1"/>
    <col min="6" max="16384" width="9.125" style="16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Экономист</cp:lastModifiedBy>
  <cp:lastPrinted>2014-02-10T08:35:13Z</cp:lastPrinted>
  <dcterms:created xsi:type="dcterms:W3CDTF">2009-01-25T23:42:29Z</dcterms:created>
  <dcterms:modified xsi:type="dcterms:W3CDTF">2014-02-27T10:20:31Z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